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458\Desktop\"/>
    </mc:Choice>
  </mc:AlternateContent>
  <xr:revisionPtr revIDLastSave="0" documentId="8_{A9A971C2-310E-48CA-AD9C-084116A0B07B}" xr6:coauthVersionLast="36" xr6:coauthVersionMax="36" xr10:uidLastSave="{00000000-0000-0000-0000-000000000000}"/>
  <bookViews>
    <workbookView xWindow="0" yWindow="0" windowWidth="28800" windowHeight="12105" tabRatio="633" activeTab="4" xr2:uid="{00000000-000D-0000-FFFF-FFFF00000000}"/>
  </bookViews>
  <sheets>
    <sheet name="10punktów" sheetId="2" r:id="rId1"/>
    <sheet name="20_punktów" sheetId="6" r:id="rId2"/>
    <sheet name="25 punktów" sheetId="7" r:id="rId3"/>
    <sheet name="20_ punktów" sheetId="9" r:id="rId4"/>
    <sheet name="Arkusz1" sheetId="10" r:id="rId5"/>
  </sheets>
  <calcPr calcId="191029"/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H2" i="10"/>
  <c r="E3" i="10"/>
  <c r="F3" i="10"/>
  <c r="G3" i="10"/>
  <c r="E4" i="10"/>
  <c r="F4" i="10" s="1"/>
  <c r="E5" i="10"/>
  <c r="F5" i="10"/>
  <c r="G5" i="10"/>
  <c r="E6" i="10"/>
  <c r="F6" i="10"/>
  <c r="G6" i="10"/>
  <c r="E7" i="10"/>
  <c r="F7" i="10"/>
  <c r="G7" i="10"/>
  <c r="E8" i="10"/>
  <c r="F8" i="10" s="1"/>
  <c r="E9" i="10"/>
  <c r="F9" i="10"/>
  <c r="G9" i="10"/>
  <c r="E10" i="10"/>
  <c r="F10" i="10"/>
  <c r="G10" i="10"/>
  <c r="E11" i="10"/>
  <c r="F11" i="10"/>
  <c r="G11" i="10"/>
  <c r="E12" i="10"/>
  <c r="F12" i="10" s="1"/>
  <c r="G2" i="10"/>
  <c r="F2" i="10"/>
  <c r="E2" i="10"/>
  <c r="D3" i="10"/>
  <c r="D4" i="10"/>
  <c r="D5" i="10"/>
  <c r="D6" i="10"/>
  <c r="D7" i="10"/>
  <c r="D8" i="10"/>
  <c r="D9" i="10"/>
  <c r="D10" i="10"/>
  <c r="D11" i="10"/>
  <c r="D12" i="10"/>
  <c r="D2" i="10"/>
  <c r="F19" i="9"/>
  <c r="D14" i="9"/>
  <c r="E14" i="9"/>
  <c r="G14" i="9" s="1"/>
  <c r="F14" i="9"/>
  <c r="G8" i="9"/>
  <c r="G9" i="9"/>
  <c r="G10" i="9"/>
  <c r="G11" i="9"/>
  <c r="G12" i="9"/>
  <c r="G13" i="9"/>
  <c r="G7" i="9"/>
  <c r="E8" i="9"/>
  <c r="F8" i="9"/>
  <c r="E9" i="9"/>
  <c r="F9" i="9"/>
  <c r="E10" i="9"/>
  <c r="F10" i="9"/>
  <c r="E11" i="9"/>
  <c r="F11" i="9"/>
  <c r="E12" i="9"/>
  <c r="F12" i="9"/>
  <c r="E13" i="9"/>
  <c r="F13" i="9"/>
  <c r="F7" i="9"/>
  <c r="E7" i="9"/>
  <c r="D8" i="9"/>
  <c r="D9" i="9"/>
  <c r="D10" i="9"/>
  <c r="D11" i="9"/>
  <c r="D12" i="9"/>
  <c r="D13" i="9"/>
  <c r="D7" i="9"/>
  <c r="I19" i="7"/>
  <c r="I18" i="7"/>
  <c r="I15" i="7"/>
  <c r="I14" i="7"/>
  <c r="I13" i="7"/>
  <c r="I12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E7" i="6"/>
  <c r="E8" i="6"/>
  <c r="E9" i="6"/>
  <c r="E10" i="6"/>
  <c r="E11" i="6"/>
  <c r="E6" i="6"/>
  <c r="D7" i="6"/>
  <c r="D8" i="6"/>
  <c r="D9" i="6"/>
  <c r="D10" i="6"/>
  <c r="D11" i="6"/>
  <c r="D6" i="6"/>
  <c r="C11" i="6"/>
  <c r="C7" i="6"/>
  <c r="C8" i="6"/>
  <c r="C9" i="6"/>
  <c r="C10" i="6"/>
  <c r="C6" i="6"/>
  <c r="G40" i="2"/>
  <c r="G39" i="2"/>
  <c r="G38" i="2"/>
  <c r="G37" i="2"/>
  <c r="G36" i="2"/>
  <c r="G35" i="2"/>
  <c r="G34" i="2"/>
  <c r="G33" i="2"/>
  <c r="G28" i="2"/>
  <c r="G27" i="2"/>
  <c r="G26" i="2"/>
  <c r="G25" i="2"/>
  <c r="G24" i="2"/>
  <c r="G23" i="2"/>
  <c r="D30" i="2"/>
  <c r="D24" i="2"/>
  <c r="D25" i="2"/>
  <c r="D26" i="2"/>
  <c r="D27" i="2"/>
  <c r="D28" i="2"/>
  <c r="D29" i="2"/>
  <c r="D23" i="2"/>
  <c r="G12" i="10" l="1"/>
  <c r="G8" i="10"/>
  <c r="G4" i="10"/>
  <c r="G42" i="2"/>
  <c r="G43" i="2"/>
</calcChain>
</file>

<file path=xl/sharedStrings.xml><?xml version="1.0" encoding="utf-8"?>
<sst xmlns="http://schemas.openxmlformats.org/spreadsheetml/2006/main" count="567" uniqueCount="115">
  <si>
    <t>Razem</t>
  </si>
  <si>
    <t>Uzupełnij dane w tabelach, spraw, aby wszystkie wyglądały tak samo - format.</t>
  </si>
  <si>
    <t>Powyliczaj (nie wpisuj z innych tabel) te dane których brakuje.</t>
  </si>
  <si>
    <t>Sporządź następujące wykresy:</t>
  </si>
  <si>
    <t xml:space="preserve">        wydatki na jedzenie w ciągu całego tygodnia (kołowy)</t>
  </si>
  <si>
    <t xml:space="preserve">        porównanie wydatków na mieszkanie i dojazdy w poszczególnych dniach tygodnia (kolumnowy 3W)</t>
  </si>
  <si>
    <t>TABELA 1</t>
  </si>
  <si>
    <t>jedzenie</t>
  </si>
  <si>
    <t>mieszkanie</t>
  </si>
  <si>
    <t>dojazdy</t>
  </si>
  <si>
    <t>opłaty</t>
  </si>
  <si>
    <t>inne</t>
  </si>
  <si>
    <t>poniedziałek</t>
  </si>
  <si>
    <t>wtorek</t>
  </si>
  <si>
    <t>środa</t>
  </si>
  <si>
    <t>czwartek</t>
  </si>
  <si>
    <t>piątek</t>
  </si>
  <si>
    <t>sobota</t>
  </si>
  <si>
    <t>niedziela</t>
  </si>
  <si>
    <t>TABELA 2</t>
  </si>
  <si>
    <t>TABELA 3</t>
  </si>
  <si>
    <t>TABELA 4</t>
  </si>
  <si>
    <t>Średnia kwota wydana na dojazdy -</t>
  </si>
  <si>
    <t>Średnia kwota wydana na jedzenie -</t>
  </si>
  <si>
    <t xml:space="preserve">Średnia kwota wydana na mieszkanie -               </t>
  </si>
  <si>
    <t xml:space="preserve">Maksymalna kwota wydana na opłaty -            </t>
  </si>
  <si>
    <t xml:space="preserve">Maksymalna kwota wydana na jedzenie -               </t>
  </si>
  <si>
    <t xml:space="preserve">Maksymalna kwota wydana w sobotę -           </t>
  </si>
  <si>
    <t xml:space="preserve">Minimalna kwota wydana w czwartek -                 </t>
  </si>
  <si>
    <t xml:space="preserve">Minimalna kwota wydana w na mieszkanie -          </t>
  </si>
  <si>
    <t xml:space="preserve">Szybciutko uzupełnij poniższą tabelkę tak abym się dowiedział ile razy </t>
  </si>
  <si>
    <t>i łącznie wpłacili moi uczniowie.</t>
  </si>
  <si>
    <t>Zestawienie wpłat</t>
  </si>
  <si>
    <t>Nazwisko ucznia</t>
  </si>
  <si>
    <t>Suma wpłat</t>
  </si>
  <si>
    <t>Ilość wpłat</t>
  </si>
  <si>
    <t>Średnia wpłata</t>
  </si>
  <si>
    <t>Adamska</t>
  </si>
  <si>
    <t>Barańska</t>
  </si>
  <si>
    <t>Cedzyński</t>
  </si>
  <si>
    <t>Kowalski</t>
  </si>
  <si>
    <t>Iwińska</t>
  </si>
  <si>
    <t>Jasiński</t>
  </si>
  <si>
    <t>Wpłaty uczniów</t>
  </si>
  <si>
    <t>Wpłata</t>
  </si>
  <si>
    <t>Do komórki F10 wstaw odpowiednią funkcję tak, aby po jej skopiowaniu zostały wypisane kwoty do zapłaty.</t>
  </si>
  <si>
    <t>Jeżeli została dokonana pełna wpłata należności, spowoduj wypisywanie tekstu "zapłacono".</t>
  </si>
  <si>
    <t>Oblicz: sumę wszystkich wpłat, średnią wysokość wpłaty, wysokość wpłaty najwyższej i wysokość wpłaty najniżej,</t>
  </si>
  <si>
    <t>oraz spowoduj wyliczanie ilości osób które dokonały wpłat i ilości osób które nie dokonały żadnej wpłaty.</t>
  </si>
  <si>
    <t>Lp</t>
  </si>
  <si>
    <t>nazwisko</t>
  </si>
  <si>
    <t>należność</t>
  </si>
  <si>
    <t>wysokość wpłaty</t>
  </si>
  <si>
    <t>do zapłaty</t>
  </si>
  <si>
    <t>zestawienie</t>
  </si>
  <si>
    <t>Asiński</t>
  </si>
  <si>
    <t xml:space="preserve">suma wpłat </t>
  </si>
  <si>
    <t>Besiński</t>
  </si>
  <si>
    <t>średnia wpłata</t>
  </si>
  <si>
    <t>Cesiński</t>
  </si>
  <si>
    <t>najwyższa wpłata</t>
  </si>
  <si>
    <t>Desiński</t>
  </si>
  <si>
    <t>najniższa wpłata</t>
  </si>
  <si>
    <t>Esiński</t>
  </si>
  <si>
    <t>Fesiński</t>
  </si>
  <si>
    <t>ilość osób, które wpłat:</t>
  </si>
  <si>
    <t>Gesiński</t>
  </si>
  <si>
    <t>dokonały</t>
  </si>
  <si>
    <t>Hasiński</t>
  </si>
  <si>
    <t>nie dokonały</t>
  </si>
  <si>
    <t>Iwiński</t>
  </si>
  <si>
    <t>Kasiński</t>
  </si>
  <si>
    <t>Lasiński</t>
  </si>
  <si>
    <t>Łasiński</t>
  </si>
  <si>
    <t>Masiński</t>
  </si>
  <si>
    <t>Nasiński</t>
  </si>
  <si>
    <t>Osiński</t>
  </si>
  <si>
    <t>Pesiński</t>
  </si>
  <si>
    <t>Rasiński</t>
  </si>
  <si>
    <t>Stasiński</t>
  </si>
  <si>
    <t>Tasiński</t>
  </si>
  <si>
    <t>Usiński</t>
  </si>
  <si>
    <t>Wusiński</t>
  </si>
  <si>
    <t>Zesiński</t>
  </si>
  <si>
    <t>No to już teraz drobiazg, za całe 20 punktów.</t>
  </si>
  <si>
    <t>Wypełnij tę tabelę i oblicz kwoty podane poniżej.</t>
  </si>
  <si>
    <t>ilość kilometrów</t>
  </si>
  <si>
    <t>osobowy</t>
  </si>
  <si>
    <t>pospieszny dopłata 35%</t>
  </si>
  <si>
    <t>ekspres dopłata 50%</t>
  </si>
  <si>
    <t>średnia cena biletu</t>
  </si>
  <si>
    <t>cena za 1 km</t>
  </si>
  <si>
    <t>dopłata do klasy pierwszej wynosi 30% ceny biletu osobowego</t>
  </si>
  <si>
    <t>cena biletu na trasie długości 125 km pociągiem pospiesznym klasy pierwszej</t>
  </si>
  <si>
    <t>Pierduś</t>
  </si>
  <si>
    <t xml:space="preserve">Produkt </t>
  </si>
  <si>
    <t>koszt produkcji (Netto)</t>
  </si>
  <si>
    <t>ilość</t>
  </si>
  <si>
    <t>Magiczny nocnik</t>
  </si>
  <si>
    <t>Klamerki z diodami</t>
  </si>
  <si>
    <t>Obieraczka do arbuzów</t>
  </si>
  <si>
    <t>Wyciskarka do kleju</t>
  </si>
  <si>
    <t>Farba zmywalna do papieru</t>
  </si>
  <si>
    <t>Suszarka do samochodu</t>
  </si>
  <si>
    <t>Biżuteria dla psa</t>
  </si>
  <si>
    <t>Mini telewizor do akwarium</t>
  </si>
  <si>
    <t>VAT</t>
  </si>
  <si>
    <t>Cena detaliczna (BRUTTO)</t>
  </si>
  <si>
    <t>Wartość BRUTTO</t>
  </si>
  <si>
    <t>Cena promocyjna</t>
  </si>
  <si>
    <t>Prysznic z CB radiem</t>
  </si>
  <si>
    <t>Kask antyemocjonalny</t>
  </si>
  <si>
    <t>Komplet opon zimowych do deskorolki</t>
  </si>
  <si>
    <t>Jeżeli cena detaliczna przkracza 50 zł promocja wynosi - 5% , jeżeli zaś cena detaliczna przekracza 100 promocja wynosi - 10%</t>
  </si>
  <si>
    <t>Upust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</si>
</sst>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&quot; zł&quot;"/>
    <numFmt numFmtId="166" formatCode="#,##0.00&quot; zł&quot;;\-#,##0.00&quot; zł&quot;"/>
  </numFmts>
  <fonts count="19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i/>
      <sz val="9"/>
      <color indexed="9"/>
      <name val="Arial CE"/>
      <charset val="238"/>
    </font>
    <font>
      <sz val="10"/>
      <color indexed="9"/>
      <name val="Arial CE"/>
      <charset val="238"/>
    </font>
    <font>
      <b/>
      <sz val="10"/>
      <color indexed="13"/>
      <name val="Arial CE"/>
      <family val="2"/>
      <charset val="238"/>
    </font>
    <font>
      <sz val="10"/>
      <color indexed="43"/>
      <name val="Arial CE"/>
      <family val="2"/>
      <charset val="238"/>
    </font>
    <font>
      <sz val="10"/>
      <color indexed="15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45"/>
      <name val="Arial CE"/>
      <family val="2"/>
      <charset val="238"/>
    </font>
    <font>
      <sz val="10"/>
      <name val="Arial CE"/>
      <family val="2"/>
      <charset val="238"/>
    </font>
    <font>
      <sz val="10"/>
      <color indexed="13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1"/>
      <color indexed="44"/>
      <name val="Arial CE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1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12"/>
        <bgColor indexed="39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1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indexed="21"/>
      </left>
      <right/>
      <top/>
      <bottom/>
      <diagonal/>
    </border>
    <border>
      <left/>
      <right style="thick">
        <color indexed="21"/>
      </right>
      <top/>
      <bottom/>
      <diagonal/>
    </border>
    <border>
      <left style="thick">
        <color indexed="21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ck">
        <color indexed="21"/>
      </right>
      <top style="thin">
        <color indexed="15"/>
      </top>
      <bottom/>
      <diagonal/>
    </border>
    <border>
      <left style="thick">
        <color indexed="21"/>
      </left>
      <right/>
      <top style="thin">
        <color indexed="15"/>
      </top>
      <bottom style="thick">
        <color indexed="21"/>
      </bottom>
      <diagonal/>
    </border>
    <border>
      <left/>
      <right/>
      <top style="thin">
        <color indexed="15"/>
      </top>
      <bottom style="thick">
        <color indexed="21"/>
      </bottom>
      <diagonal/>
    </border>
    <border>
      <left/>
      <right style="thick">
        <color indexed="21"/>
      </right>
      <top style="thin">
        <color indexed="15"/>
      </top>
      <bottom style="thick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8" fillId="0" borderId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3" xfId="0" applyFont="1" applyFill="1" applyBorder="1" applyAlignment="1"/>
    <xf numFmtId="164" fontId="6" fillId="3" borderId="4" xfId="1" applyFont="1" applyFill="1" applyBorder="1" applyAlignment="1" applyProtection="1"/>
    <xf numFmtId="164" fontId="6" fillId="3" borderId="5" xfId="1" applyFont="1" applyFill="1" applyBorder="1" applyAlignment="1" applyProtection="1"/>
    <xf numFmtId="164" fontId="0" fillId="0" borderId="0" xfId="1" applyFont="1" applyFill="1" applyBorder="1" applyAlignment="1" applyProtection="1"/>
    <xf numFmtId="0" fontId="5" fillId="3" borderId="6" xfId="0" applyFont="1" applyFill="1" applyBorder="1" applyAlignment="1"/>
    <xf numFmtId="164" fontId="6" fillId="3" borderId="7" xfId="1" applyFont="1" applyFill="1" applyBorder="1" applyAlignment="1" applyProtection="1"/>
    <xf numFmtId="164" fontId="6" fillId="3" borderId="8" xfId="1" applyFont="1" applyFill="1" applyBorder="1" applyAlignment="1" applyProtection="1"/>
    <xf numFmtId="164" fontId="0" fillId="0" borderId="0" xfId="0" applyNumberFormat="1"/>
    <xf numFmtId="0" fontId="7" fillId="4" borderId="9" xfId="0" applyFont="1" applyFill="1" applyBorder="1"/>
    <xf numFmtId="164" fontId="8" fillId="5" borderId="9" xfId="1" applyFont="1" applyFill="1" applyBorder="1" applyAlignment="1" applyProtection="1"/>
    <xf numFmtId="0" fontId="9" fillId="6" borderId="9" xfId="0" applyFont="1" applyFill="1" applyBorder="1"/>
    <xf numFmtId="164" fontId="10" fillId="7" borderId="9" xfId="1" applyFont="1" applyFill="1" applyBorder="1" applyAlignment="1" applyProtection="1"/>
    <xf numFmtId="166" fontId="10" fillId="7" borderId="9" xfId="1" applyNumberFormat="1" applyFont="1" applyFill="1" applyBorder="1" applyAlignment="1" applyProtection="1">
      <alignment horizontal="right"/>
    </xf>
    <xf numFmtId="164" fontId="11" fillId="8" borderId="9" xfId="1" applyFont="1" applyFill="1" applyBorder="1" applyAlignment="1" applyProtection="1"/>
    <xf numFmtId="164" fontId="12" fillId="8" borderId="9" xfId="1" applyFont="1" applyFill="1" applyBorder="1" applyAlignment="1" applyProtection="1"/>
    <xf numFmtId="0" fontId="0" fillId="0" borderId="0" xfId="0" applyBorder="1"/>
    <xf numFmtId="164" fontId="12" fillId="8" borderId="9" xfId="1" applyFont="1" applyFill="1" applyBorder="1" applyAlignment="1" applyProtection="1">
      <alignment horizontal="right"/>
    </xf>
    <xf numFmtId="164" fontId="14" fillId="0" borderId="0" xfId="0" applyNumberFormat="1" applyFont="1"/>
    <xf numFmtId="0" fontId="15" fillId="5" borderId="0" xfId="0" applyFont="1" applyFill="1" applyAlignment="1"/>
    <xf numFmtId="0" fontId="2" fillId="9" borderId="0" xfId="0" applyFont="1" applyFill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164" fontId="0" fillId="0" borderId="13" xfId="1" applyFont="1" applyFill="1" applyBorder="1" applyAlignment="1" applyProtection="1"/>
    <xf numFmtId="164" fontId="0" fillId="0" borderId="14" xfId="1" applyFont="1" applyFill="1" applyBorder="1" applyAlignment="1" applyProtection="1"/>
    <xf numFmtId="0" fontId="16" fillId="0" borderId="0" xfId="0" applyFont="1"/>
    <xf numFmtId="0" fontId="17" fillId="9" borderId="10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0" borderId="11" xfId="0" applyFont="1" applyBorder="1"/>
    <xf numFmtId="0" fontId="17" fillId="0" borderId="9" xfId="0" applyFont="1" applyBorder="1"/>
    <xf numFmtId="0" fontId="17" fillId="0" borderId="13" xfId="0" applyFont="1" applyBorder="1"/>
    <xf numFmtId="0" fontId="17" fillId="9" borderId="10" xfId="0" applyFont="1" applyFill="1" applyBorder="1" applyAlignment="1">
      <alignment horizontal="left" vertical="center" wrapText="1"/>
    </xf>
    <xf numFmtId="0" fontId="17" fillId="0" borderId="16" xfId="0" applyFont="1" applyBorder="1"/>
    <xf numFmtId="0" fontId="17" fillId="9" borderId="11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7" fillId="0" borderId="14" xfId="0" applyFont="1" applyBorder="1"/>
    <xf numFmtId="0" fontId="17" fillId="0" borderId="12" xfId="0" applyFont="1" applyBorder="1"/>
    <xf numFmtId="0" fontId="17" fillId="0" borderId="17" xfId="0" applyFont="1" applyBorder="1"/>
    <xf numFmtId="0" fontId="3" fillId="0" borderId="0" xfId="0" applyFont="1"/>
    <xf numFmtId="0" fontId="0" fillId="10" borderId="15" xfId="0" applyFont="1" applyFill="1" applyBorder="1" applyAlignment="1">
      <alignment horizontal="center" vertical="center"/>
    </xf>
    <xf numFmtId="0" fontId="0" fillId="11" borderId="15" xfId="0" applyFont="1" applyFill="1" applyBorder="1" applyAlignment="1">
      <alignment horizontal="center" vertical="center" wrapText="1"/>
    </xf>
    <xf numFmtId="0" fontId="0" fillId="12" borderId="15" xfId="0" applyFont="1" applyFill="1" applyBorder="1" applyAlignment="1">
      <alignment horizontal="center" vertical="center" wrapText="1"/>
    </xf>
    <xf numFmtId="0" fontId="0" fillId="13" borderId="18" xfId="0" applyFont="1" applyFill="1" applyBorder="1" applyAlignment="1">
      <alignment horizontal="center" vertical="center" wrapText="1"/>
    </xf>
    <xf numFmtId="164" fontId="0" fillId="0" borderId="0" xfId="1" applyFont="1" applyFill="1" applyBorder="1" applyAlignment="1" applyProtection="1">
      <alignment horizontal="right"/>
    </xf>
    <xf numFmtId="0" fontId="2" fillId="14" borderId="0" xfId="0" applyFont="1" applyFill="1" applyAlignment="1">
      <alignment vertical="center"/>
    </xf>
    <xf numFmtId="165" fontId="0" fillId="6" borderId="0" xfId="0" applyNumberFormat="1" applyFill="1" applyAlignment="1">
      <alignment vertical="center"/>
    </xf>
    <xf numFmtId="0" fontId="0" fillId="0" borderId="11" xfId="0" applyBorder="1"/>
    <xf numFmtId="38" fontId="0" fillId="0" borderId="15" xfId="1" applyNumberFormat="1" applyFont="1" applyFill="1" applyBorder="1" applyAlignment="1" applyProtection="1"/>
    <xf numFmtId="9" fontId="0" fillId="0" borderId="0" xfId="0" applyNumberFormat="1"/>
    <xf numFmtId="0" fontId="0" fillId="0" borderId="21" xfId="0" applyBorder="1"/>
    <xf numFmtId="0" fontId="0" fillId="0" borderId="23" xfId="0" applyBorder="1" applyAlignment="1">
      <alignment horizontal="right"/>
    </xf>
    <xf numFmtId="9" fontId="0" fillId="0" borderId="24" xfId="0" applyNumberFormat="1" applyBorder="1" applyAlignment="1">
      <alignment horizontal="left"/>
    </xf>
    <xf numFmtId="0" fontId="0" fillId="18" borderId="21" xfId="0" applyFill="1" applyBorder="1"/>
    <xf numFmtId="0" fontId="3" fillId="15" borderId="9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center"/>
    </xf>
    <xf numFmtId="0" fontId="17" fillId="9" borderId="22" xfId="0" applyFont="1" applyFill="1" applyBorder="1" applyAlignment="1">
      <alignment horizontal="center" vertical="center" wrapText="1"/>
    </xf>
    <xf numFmtId="0" fontId="0" fillId="14" borderId="10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center"/>
    </xf>
    <xf numFmtId="0" fontId="0" fillId="16" borderId="12" xfId="0" applyFont="1" applyFill="1" applyBorder="1" applyAlignment="1">
      <alignment horizontal="center"/>
    </xf>
    <xf numFmtId="0" fontId="0" fillId="17" borderId="0" xfId="0" applyFont="1" applyFill="1" applyBorder="1" applyAlignment="1">
      <alignment horizontal="left" vertical="center" wrapText="1"/>
    </xf>
    <xf numFmtId="38" fontId="18" fillId="0" borderId="20" xfId="1" applyNumberFormat="1" applyFont="1" applyFill="1" applyBorder="1" applyAlignment="1" applyProtection="1"/>
    <xf numFmtId="38" fontId="18" fillId="0" borderId="9" xfId="0" applyNumberFormat="1" applyFont="1" applyBorder="1"/>
    <xf numFmtId="165" fontId="0" fillId="0" borderId="9" xfId="0" applyNumberFormat="1" applyFont="1" applyBorder="1"/>
    <xf numFmtId="165" fontId="0" fillId="0" borderId="19" xfId="0" applyNumberFormat="1" applyFont="1" applyBorder="1"/>
    <xf numFmtId="165" fontId="0" fillId="0" borderId="17" xfId="0" applyNumberFormat="1" applyFont="1" applyBorder="1"/>
    <xf numFmtId="165" fontId="0" fillId="0" borderId="14" xfId="0" applyNumberFormat="1" applyFont="1" applyBorder="1"/>
    <xf numFmtId="0" fontId="0" fillId="0" borderId="9" xfId="0" applyNumberFormat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'10punktów'!$D$12</c:f>
              <c:strCache>
                <c:ptCount val="1"/>
                <c:pt idx="0">
                  <c:v>jedzenie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'10punktów'!$C$13:$C$19</c:f>
              <c:strCache>
                <c:ptCount val="7"/>
                <c:pt idx="0">
                  <c:v>poniedziałek</c:v>
                </c:pt>
                <c:pt idx="1">
                  <c:v>wtorek</c:v>
                </c:pt>
                <c:pt idx="2">
                  <c:v>środa</c:v>
                </c:pt>
                <c:pt idx="3">
                  <c:v>czwartek</c:v>
                </c:pt>
                <c:pt idx="4">
                  <c:v>piątek</c:v>
                </c:pt>
                <c:pt idx="5">
                  <c:v>sobota</c:v>
                </c:pt>
                <c:pt idx="6">
                  <c:v>niedziela</c:v>
                </c:pt>
              </c:strCache>
            </c:strRef>
          </c:cat>
          <c:val>
            <c:numRef>
              <c:f>'10punktów'!$D$13:$D$19</c:f>
              <c:numCache>
                <c:formatCode>_-* #\ ##0.00" zł"_-;\-* #\ ##0.00" zł"_-;_-* \-??" zł"_-;_-@_-</c:formatCode>
                <c:ptCount val="7"/>
                <c:pt idx="0">
                  <c:v>230</c:v>
                </c:pt>
                <c:pt idx="1">
                  <c:v>120</c:v>
                </c:pt>
                <c:pt idx="2">
                  <c:v>170</c:v>
                </c:pt>
                <c:pt idx="3">
                  <c:v>135</c:v>
                </c:pt>
                <c:pt idx="4">
                  <c:v>150</c:v>
                </c:pt>
                <c:pt idx="5">
                  <c:v>220</c:v>
                </c:pt>
                <c:pt idx="6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D-4B67-8797-56A3C74951D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hokookokokokok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'10punktów'!$E$12</c:f>
              <c:strCache>
                <c:ptCount val="1"/>
                <c:pt idx="0">
                  <c:v>mieszkanie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'10punktów'!$C$13:$C$19</c:f>
              <c:strCache>
                <c:ptCount val="7"/>
                <c:pt idx="0">
                  <c:v>poniedziałek</c:v>
                </c:pt>
                <c:pt idx="1">
                  <c:v>wtorek</c:v>
                </c:pt>
                <c:pt idx="2">
                  <c:v>środa</c:v>
                </c:pt>
                <c:pt idx="3">
                  <c:v>czwartek</c:v>
                </c:pt>
                <c:pt idx="4">
                  <c:v>piątek</c:v>
                </c:pt>
                <c:pt idx="5">
                  <c:v>sobota</c:v>
                </c:pt>
                <c:pt idx="6">
                  <c:v>niedziela</c:v>
                </c:pt>
              </c:strCache>
            </c:strRef>
          </c:cat>
          <c:val>
            <c:numRef>
              <c:f>'10punktów'!$E$13:$E$19</c:f>
              <c:numCache>
                <c:formatCode>_-* #\ ##0.00" zł"_-;\-* #\ ##0.00" zł"_-;_-* \-??" zł"_-;_-@_-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34</c:v>
                </c:pt>
                <c:pt idx="3">
                  <c:v>39</c:v>
                </c:pt>
                <c:pt idx="4">
                  <c:v>43</c:v>
                </c:pt>
                <c:pt idx="5">
                  <c:v>35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7-4F31-9CFC-FFFD3A34F117}"/>
            </c:ext>
          </c:extLst>
        </c:ser>
        <c:ser>
          <c:idx val="1"/>
          <c:order val="1"/>
          <c:tx>
            <c:strRef>
              <c:f>'10punktów'!$F$12</c:f>
              <c:strCache>
                <c:ptCount val="1"/>
                <c:pt idx="0">
                  <c:v>dojazdy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'10punktów'!$C$13:$C$19</c:f>
              <c:strCache>
                <c:ptCount val="7"/>
                <c:pt idx="0">
                  <c:v>poniedziałek</c:v>
                </c:pt>
                <c:pt idx="1">
                  <c:v>wtorek</c:v>
                </c:pt>
                <c:pt idx="2">
                  <c:v>środa</c:v>
                </c:pt>
                <c:pt idx="3">
                  <c:v>czwartek</c:v>
                </c:pt>
                <c:pt idx="4">
                  <c:v>piątek</c:v>
                </c:pt>
                <c:pt idx="5">
                  <c:v>sobota</c:v>
                </c:pt>
                <c:pt idx="6">
                  <c:v>niedziela</c:v>
                </c:pt>
              </c:strCache>
            </c:strRef>
          </c:cat>
          <c:val>
            <c:numRef>
              <c:f>'10punktów'!$F$13:$F$19</c:f>
              <c:numCache>
                <c:formatCode>_-* #\ ##0.00" zł"_-;\-* #\ ##0.00" zł"_-;_-* \-??" zł"_-;_-@_-</c:formatCode>
                <c:ptCount val="7"/>
                <c:pt idx="0">
                  <c:v>55</c:v>
                </c:pt>
                <c:pt idx="1">
                  <c:v>65</c:v>
                </c:pt>
                <c:pt idx="2">
                  <c:v>55</c:v>
                </c:pt>
                <c:pt idx="3">
                  <c:v>45</c:v>
                </c:pt>
                <c:pt idx="4">
                  <c:v>35</c:v>
                </c:pt>
                <c:pt idx="5">
                  <c:v>54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7-4F31-9CFC-FFFD3A34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294031"/>
        <c:axId val="1536322127"/>
        <c:axId val="0"/>
      </c:bar3DChart>
      <c:catAx>
        <c:axId val="153429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6322127"/>
        <c:crosses val="autoZero"/>
        <c:auto val="1"/>
        <c:lblAlgn val="ctr"/>
        <c:lblOffset val="100"/>
        <c:noMultiLvlLbl val="0"/>
      </c:catAx>
      <c:valAx>
        <c:axId val="15363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&quot; zł&quot;_-;\-* #\ ##0.00&quot; zł&quot;_-;_-* \-??&quot; zł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4294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8</xdr:row>
      <xdr:rowOff>45242</xdr:rowOff>
    </xdr:from>
    <xdr:to>
      <xdr:col>18</xdr:col>
      <xdr:colOff>111124</xdr:colOff>
      <xdr:row>25</xdr:row>
      <xdr:rowOff>89692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65B66BF-85BD-44CE-A612-CF621707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515937</xdr:colOff>
      <xdr:row>23</xdr:row>
      <xdr:rowOff>116680</xdr:rowOff>
    </xdr:from>
    <xdr:to>
      <xdr:col>16</xdr:col>
      <xdr:colOff>55562</xdr:colOff>
      <xdr:row>41</xdr:row>
      <xdr:rowOff>2380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6C55076B-7318-44E5-B6E2-4B380E8B2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1"/>
  <dimension ref="C1:I43"/>
  <sheetViews>
    <sheetView showGridLines="0" topLeftCell="A13" zoomScale="120" zoomScaleNormal="120" workbookViewId="0">
      <selection activeCell="I9" sqref="I9"/>
    </sheetView>
  </sheetViews>
  <sheetFormatPr defaultRowHeight="12.75" x14ac:dyDescent="0.2"/>
  <cols>
    <col min="1" max="1" width="4.42578125" customWidth="1"/>
    <col min="2" max="2" width="4.5703125" customWidth="1"/>
    <col min="3" max="3" width="11.28515625" customWidth="1"/>
    <col min="4" max="4" width="15.140625" customWidth="1"/>
    <col min="5" max="5" width="13.42578125" customWidth="1"/>
    <col min="6" max="6" width="10.85546875" customWidth="1"/>
    <col min="7" max="7" width="12.42578125" customWidth="1"/>
    <col min="8" max="8" width="12.140625" customWidth="1"/>
    <col min="9" max="9" width="11.28515625" customWidth="1"/>
  </cols>
  <sheetData>
    <row r="1" spans="3:9" ht="0.75" customHeight="1" x14ac:dyDescent="0.2"/>
    <row r="2" spans="3:9" x14ac:dyDescent="0.2">
      <c r="C2" s="1"/>
    </row>
    <row r="3" spans="3:9" x14ac:dyDescent="0.2">
      <c r="C3" s="1" t="s">
        <v>1</v>
      </c>
    </row>
    <row r="4" spans="3:9" x14ac:dyDescent="0.2">
      <c r="C4" s="1" t="s">
        <v>2</v>
      </c>
    </row>
    <row r="5" spans="3:9" x14ac:dyDescent="0.2">
      <c r="C5" s="1" t="s">
        <v>3</v>
      </c>
    </row>
    <row r="6" spans="3:9" x14ac:dyDescent="0.2">
      <c r="C6" s="1" t="s">
        <v>4</v>
      </c>
    </row>
    <row r="7" spans="3:9" x14ac:dyDescent="0.2">
      <c r="C7" s="1" t="s">
        <v>5</v>
      </c>
    </row>
    <row r="11" spans="3:9" x14ac:dyDescent="0.2">
      <c r="C11" s="59" t="s">
        <v>6</v>
      </c>
      <c r="D11" s="59"/>
      <c r="E11" s="59"/>
      <c r="F11" s="59"/>
      <c r="G11" s="59"/>
      <c r="H11" s="59"/>
    </row>
    <row r="12" spans="3:9" x14ac:dyDescent="0.2">
      <c r="C12" s="2"/>
      <c r="D12" s="3" t="s">
        <v>7</v>
      </c>
      <c r="E12" s="3" t="s">
        <v>8</v>
      </c>
      <c r="F12" s="3" t="s">
        <v>9</v>
      </c>
      <c r="G12" s="3" t="s">
        <v>10</v>
      </c>
      <c r="H12" s="4" t="s">
        <v>11</v>
      </c>
    </row>
    <row r="13" spans="3:9" x14ac:dyDescent="0.2">
      <c r="C13" s="5" t="s">
        <v>12</v>
      </c>
      <c r="D13" s="6">
        <v>230</v>
      </c>
      <c r="E13" s="6">
        <v>34</v>
      </c>
      <c r="F13" s="6">
        <v>55</v>
      </c>
      <c r="G13" s="6">
        <v>334</v>
      </c>
      <c r="H13" s="7">
        <v>120</v>
      </c>
      <c r="I13" s="8"/>
    </row>
    <row r="14" spans="3:9" x14ac:dyDescent="0.2">
      <c r="C14" s="5" t="s">
        <v>13</v>
      </c>
      <c r="D14" s="6">
        <v>120</v>
      </c>
      <c r="E14" s="6">
        <v>35</v>
      </c>
      <c r="F14" s="6">
        <v>65</v>
      </c>
      <c r="G14" s="6">
        <v>564</v>
      </c>
      <c r="H14" s="7">
        <v>230</v>
      </c>
      <c r="I14" s="8"/>
    </row>
    <row r="15" spans="3:9" x14ac:dyDescent="0.2">
      <c r="C15" s="5" t="s">
        <v>14</v>
      </c>
      <c r="D15" s="6">
        <v>170</v>
      </c>
      <c r="E15" s="6">
        <v>34</v>
      </c>
      <c r="F15" s="6">
        <v>55</v>
      </c>
      <c r="G15" s="6">
        <v>456</v>
      </c>
      <c r="H15" s="7">
        <v>340</v>
      </c>
      <c r="I15" s="8"/>
    </row>
    <row r="16" spans="3:9" x14ac:dyDescent="0.2">
      <c r="C16" s="5" t="s">
        <v>15</v>
      </c>
      <c r="D16" s="6">
        <v>135</v>
      </c>
      <c r="E16" s="6">
        <v>39</v>
      </c>
      <c r="F16" s="6">
        <v>45</v>
      </c>
      <c r="G16" s="6">
        <v>543</v>
      </c>
      <c r="H16" s="7">
        <v>230</v>
      </c>
      <c r="I16" s="8"/>
    </row>
    <row r="17" spans="3:9" x14ac:dyDescent="0.2">
      <c r="C17" s="5" t="s">
        <v>16</v>
      </c>
      <c r="D17" s="6">
        <v>150</v>
      </c>
      <c r="E17" s="6">
        <v>43</v>
      </c>
      <c r="F17" s="6">
        <v>35</v>
      </c>
      <c r="G17" s="6">
        <v>235</v>
      </c>
      <c r="H17" s="7">
        <v>220</v>
      </c>
      <c r="I17" s="8"/>
    </row>
    <row r="18" spans="3:9" x14ac:dyDescent="0.2">
      <c r="C18" s="5" t="s">
        <v>17</v>
      </c>
      <c r="D18" s="6">
        <v>220</v>
      </c>
      <c r="E18" s="6">
        <v>35</v>
      </c>
      <c r="F18" s="6">
        <v>54</v>
      </c>
      <c r="G18" s="6">
        <v>331</v>
      </c>
      <c r="H18" s="7">
        <v>220</v>
      </c>
      <c r="I18" s="8"/>
    </row>
    <row r="19" spans="3:9" x14ac:dyDescent="0.2">
      <c r="C19" s="9" t="s">
        <v>18</v>
      </c>
      <c r="D19" s="10">
        <v>210</v>
      </c>
      <c r="E19" s="10">
        <v>23</v>
      </c>
      <c r="F19" s="10">
        <v>35</v>
      </c>
      <c r="G19" s="10">
        <v>230</v>
      </c>
      <c r="H19" s="11">
        <v>125</v>
      </c>
      <c r="I19" s="8"/>
    </row>
    <row r="20" spans="3:9" x14ac:dyDescent="0.2">
      <c r="D20" s="8"/>
      <c r="E20" s="8"/>
      <c r="F20" s="8"/>
      <c r="G20" s="8"/>
      <c r="H20" s="8"/>
      <c r="I20" s="8"/>
    </row>
    <row r="22" spans="3:9" x14ac:dyDescent="0.2">
      <c r="C22" s="59" t="s">
        <v>19</v>
      </c>
      <c r="D22" s="59"/>
      <c r="F22" s="59" t="s">
        <v>20</v>
      </c>
      <c r="G22" s="59"/>
      <c r="H22" s="12"/>
    </row>
    <row r="23" spans="3:9" x14ac:dyDescent="0.2">
      <c r="C23" s="13" t="s">
        <v>12</v>
      </c>
      <c r="D23" s="14">
        <f>SUM(D13:H13)</f>
        <v>773</v>
      </c>
      <c r="F23" s="15" t="s">
        <v>7</v>
      </c>
      <c r="G23" s="16">
        <f>SUM(D13:D19)</f>
        <v>1235</v>
      </c>
    </row>
    <row r="24" spans="3:9" x14ac:dyDescent="0.2">
      <c r="C24" s="13" t="s">
        <v>13</v>
      </c>
      <c r="D24" s="14">
        <f t="shared" ref="D24:D29" si="0">SUM(D14:H14)</f>
        <v>1014</v>
      </c>
      <c r="F24" s="15" t="s">
        <v>8</v>
      </c>
      <c r="G24" s="16">
        <f>SUM(E13:E19)</f>
        <v>243</v>
      </c>
    </row>
    <row r="25" spans="3:9" x14ac:dyDescent="0.2">
      <c r="C25" s="13" t="s">
        <v>14</v>
      </c>
      <c r="D25" s="14">
        <f t="shared" si="0"/>
        <v>1055</v>
      </c>
      <c r="F25" s="15" t="s">
        <v>9</v>
      </c>
      <c r="G25" s="17">
        <f>SUM(F13:F19)</f>
        <v>344</v>
      </c>
    </row>
    <row r="26" spans="3:9" x14ac:dyDescent="0.2">
      <c r="C26" s="13" t="s">
        <v>15</v>
      </c>
      <c r="D26" s="14">
        <f t="shared" si="0"/>
        <v>992</v>
      </c>
      <c r="F26" s="15" t="s">
        <v>10</v>
      </c>
      <c r="G26" s="16">
        <f>SUM(G13:G19)</f>
        <v>2693</v>
      </c>
    </row>
    <row r="27" spans="3:9" x14ac:dyDescent="0.2">
      <c r="C27" s="13" t="s">
        <v>16</v>
      </c>
      <c r="D27" s="14">
        <f t="shared" si="0"/>
        <v>683</v>
      </c>
      <c r="F27" s="15" t="s">
        <v>11</v>
      </c>
      <c r="G27" s="16">
        <f>SUM(H13:H19)</f>
        <v>1485</v>
      </c>
    </row>
    <row r="28" spans="3:9" x14ac:dyDescent="0.2">
      <c r="C28" s="13" t="s">
        <v>17</v>
      </c>
      <c r="D28" s="14">
        <f t="shared" si="0"/>
        <v>860</v>
      </c>
      <c r="F28" s="15" t="s">
        <v>0</v>
      </c>
      <c r="G28" s="18">
        <f>SUM(G23:G27)</f>
        <v>6000</v>
      </c>
    </row>
    <row r="29" spans="3:9" x14ac:dyDescent="0.2">
      <c r="C29" s="13" t="s">
        <v>18</v>
      </c>
      <c r="D29" s="14">
        <f t="shared" si="0"/>
        <v>623</v>
      </c>
    </row>
    <row r="30" spans="3:9" x14ac:dyDescent="0.2">
      <c r="C30" s="13" t="s">
        <v>0</v>
      </c>
      <c r="D30" s="19">
        <f>SUM(D23:D29)</f>
        <v>6000</v>
      </c>
    </row>
    <row r="31" spans="3:9" x14ac:dyDescent="0.2">
      <c r="C31" s="20"/>
      <c r="D31" s="8"/>
    </row>
    <row r="32" spans="3:9" x14ac:dyDescent="0.2">
      <c r="C32" s="59" t="s">
        <v>21</v>
      </c>
      <c r="D32" s="59"/>
      <c r="E32" s="59"/>
      <c r="F32" s="59"/>
      <c r="G32" s="59"/>
    </row>
    <row r="33" spans="3:7" x14ac:dyDescent="0.2">
      <c r="C33" s="60" t="s">
        <v>22</v>
      </c>
      <c r="D33" s="60"/>
      <c r="E33" s="60"/>
      <c r="F33" s="60"/>
      <c r="G33" s="19">
        <f>AVERAGE(F13:F19)</f>
        <v>49.142857142857146</v>
      </c>
    </row>
    <row r="34" spans="3:7" x14ac:dyDescent="0.2">
      <c r="C34" s="60" t="s">
        <v>23</v>
      </c>
      <c r="D34" s="60"/>
      <c r="E34" s="60"/>
      <c r="F34" s="60"/>
      <c r="G34" s="19">
        <f>AVERAGE(D13:D19)</f>
        <v>176.42857142857142</v>
      </c>
    </row>
    <row r="35" spans="3:7" x14ac:dyDescent="0.2">
      <c r="C35" s="60" t="s">
        <v>24</v>
      </c>
      <c r="D35" s="60"/>
      <c r="E35" s="60"/>
      <c r="F35" s="60"/>
      <c r="G35" s="19">
        <f>AVERAGE(E13:E19)</f>
        <v>34.714285714285715</v>
      </c>
    </row>
    <row r="36" spans="3:7" x14ac:dyDescent="0.2">
      <c r="C36" s="60" t="s">
        <v>25</v>
      </c>
      <c r="D36" s="60"/>
      <c r="E36" s="60"/>
      <c r="F36" s="60"/>
      <c r="G36" s="21">
        <f>MAX(G13:G19)</f>
        <v>564</v>
      </c>
    </row>
    <row r="37" spans="3:7" x14ac:dyDescent="0.2">
      <c r="C37" s="60" t="s">
        <v>26</v>
      </c>
      <c r="D37" s="60"/>
      <c r="E37" s="60"/>
      <c r="F37" s="60"/>
      <c r="G37" s="19">
        <f>MAX(D13:D19)</f>
        <v>230</v>
      </c>
    </row>
    <row r="38" spans="3:7" x14ac:dyDescent="0.2">
      <c r="C38" s="60" t="s">
        <v>27</v>
      </c>
      <c r="D38" s="60"/>
      <c r="E38" s="60"/>
      <c r="F38" s="60"/>
      <c r="G38" s="19">
        <f>MAX(D18:H18)</f>
        <v>331</v>
      </c>
    </row>
    <row r="39" spans="3:7" x14ac:dyDescent="0.2">
      <c r="C39" s="60" t="s">
        <v>28</v>
      </c>
      <c r="D39" s="60"/>
      <c r="E39" s="60"/>
      <c r="F39" s="60"/>
      <c r="G39" s="19">
        <f>MIN(D16:H16)</f>
        <v>39</v>
      </c>
    </row>
    <row r="40" spans="3:7" x14ac:dyDescent="0.2">
      <c r="C40" s="60" t="s">
        <v>29</v>
      </c>
      <c r="D40" s="60"/>
      <c r="E40" s="60"/>
      <c r="F40" s="60"/>
      <c r="G40" s="19">
        <f>MIN(E13:E19)</f>
        <v>23</v>
      </c>
    </row>
    <row r="42" spans="3:7" x14ac:dyDescent="0.2">
      <c r="G42" s="22">
        <f>SUM(G33:G40)</f>
        <v>1447.2857142857142</v>
      </c>
    </row>
    <row r="43" spans="3:7" x14ac:dyDescent="0.2">
      <c r="G43" s="22">
        <f>ROUND(G42,2)</f>
        <v>1447.29</v>
      </c>
    </row>
  </sheetData>
  <mergeCells count="12">
    <mergeCell ref="C38:F38"/>
    <mergeCell ref="C39:F39"/>
    <mergeCell ref="C40:F40"/>
    <mergeCell ref="C33:F33"/>
    <mergeCell ref="C34:F34"/>
    <mergeCell ref="C35:F35"/>
    <mergeCell ref="C36:F36"/>
    <mergeCell ref="C11:H11"/>
    <mergeCell ref="C22:D22"/>
    <mergeCell ref="F22:G22"/>
    <mergeCell ref="C32:G32"/>
    <mergeCell ref="C37:F37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51"/>
  <sheetViews>
    <sheetView showGridLines="0" workbookViewId="0">
      <selection activeCell="E6" sqref="E6:E11"/>
    </sheetView>
  </sheetViews>
  <sheetFormatPr defaultRowHeight="12.75" x14ac:dyDescent="0.2"/>
  <cols>
    <col min="2" max="2" width="16.140625" customWidth="1"/>
    <col min="3" max="3" width="15.42578125" customWidth="1"/>
    <col min="4" max="4" width="20" customWidth="1"/>
    <col min="5" max="5" width="14.140625" customWidth="1"/>
    <col min="6" max="6" width="11.5703125" customWidth="1"/>
  </cols>
  <sheetData>
    <row r="1" spans="2:5" x14ac:dyDescent="0.2">
      <c r="B1" s="1" t="s">
        <v>30</v>
      </c>
    </row>
    <row r="2" spans="2:5" x14ac:dyDescent="0.2">
      <c r="B2" s="1" t="s">
        <v>31</v>
      </c>
    </row>
    <row r="4" spans="2:5" ht="15" x14ac:dyDescent="0.25">
      <c r="B4" s="23" t="s">
        <v>32</v>
      </c>
      <c r="C4" s="23"/>
      <c r="D4" s="23"/>
      <c r="E4" s="23"/>
    </row>
    <row r="5" spans="2:5" ht="13.5" thickBot="1" x14ac:dyDescent="0.25">
      <c r="B5" s="24" t="s">
        <v>33</v>
      </c>
      <c r="C5" s="24" t="s">
        <v>34</v>
      </c>
      <c r="D5" s="24" t="s">
        <v>35</v>
      </c>
      <c r="E5" s="24" t="s">
        <v>36</v>
      </c>
    </row>
    <row r="6" spans="2:5" ht="14.25" thickTop="1" thickBot="1" x14ac:dyDescent="0.25">
      <c r="B6" s="25" t="s">
        <v>37</v>
      </c>
      <c r="C6" s="53">
        <f>SUMIF($B$16:$B$451,B6,$C$16:$C$451)</f>
        <v>2780</v>
      </c>
      <c r="D6" s="67">
        <f>COUNTIF($B$16:$B$451,B6)</f>
        <v>111</v>
      </c>
      <c r="E6" s="68">
        <f>IF(D6=0,0,C6/D6)</f>
        <v>25.045045045045047</v>
      </c>
    </row>
    <row r="7" spans="2:5" ht="14.25" thickTop="1" thickBot="1" x14ac:dyDescent="0.25">
      <c r="B7" s="26" t="s">
        <v>38</v>
      </c>
      <c r="C7" s="53">
        <f t="shared" ref="C7:C11" si="0">SUMIF($B$16:$B$451,B7,$C$16:$C$451)</f>
        <v>2920</v>
      </c>
      <c r="D7" s="67">
        <f t="shared" ref="D7:D11" si="1">COUNTIF($B$16:$B$451,B7)</f>
        <v>97</v>
      </c>
      <c r="E7" s="68">
        <f t="shared" ref="E7:E11" si="2">IF(D7=0,0,C7/D7)</f>
        <v>30.103092783505154</v>
      </c>
    </row>
    <row r="8" spans="2:5" ht="14.25" thickTop="1" thickBot="1" x14ac:dyDescent="0.25">
      <c r="B8" s="26" t="s">
        <v>39</v>
      </c>
      <c r="C8" s="53">
        <f t="shared" si="0"/>
        <v>0</v>
      </c>
      <c r="D8" s="67">
        <f t="shared" si="1"/>
        <v>0</v>
      </c>
      <c r="E8" s="68">
        <f t="shared" si="2"/>
        <v>0</v>
      </c>
    </row>
    <row r="9" spans="2:5" ht="14.25" thickTop="1" thickBot="1" x14ac:dyDescent="0.25">
      <c r="B9" s="26" t="s">
        <v>40</v>
      </c>
      <c r="C9" s="53">
        <f t="shared" si="0"/>
        <v>140</v>
      </c>
      <c r="D9" s="67">
        <f t="shared" si="1"/>
        <v>4</v>
      </c>
      <c r="E9" s="68">
        <f t="shared" si="2"/>
        <v>35</v>
      </c>
    </row>
    <row r="10" spans="2:5" ht="14.25" thickTop="1" thickBot="1" x14ac:dyDescent="0.25">
      <c r="B10" s="26" t="s">
        <v>41</v>
      </c>
      <c r="C10" s="53">
        <f t="shared" si="0"/>
        <v>4280</v>
      </c>
      <c r="D10" s="67">
        <f t="shared" si="1"/>
        <v>114</v>
      </c>
      <c r="E10" s="68">
        <f t="shared" si="2"/>
        <v>37.543859649122808</v>
      </c>
    </row>
    <row r="11" spans="2:5" ht="14.25" thickTop="1" thickBot="1" x14ac:dyDescent="0.25">
      <c r="B11" s="27" t="s">
        <v>42</v>
      </c>
      <c r="C11" s="53">
        <f>SUMIF($B$16:$B$451,B11,$C$16:$C$451)</f>
        <v>2940</v>
      </c>
      <c r="D11" s="67">
        <f t="shared" si="1"/>
        <v>108</v>
      </c>
      <c r="E11" s="68">
        <f t="shared" si="2"/>
        <v>27.222222222222221</v>
      </c>
    </row>
    <row r="12" spans="2:5" ht="13.5" thickTop="1" x14ac:dyDescent="0.2">
      <c r="B12" s="20"/>
      <c r="C12" s="8"/>
      <c r="D12" s="8"/>
    </row>
    <row r="13" spans="2:5" hidden="1" x14ac:dyDescent="0.2"/>
    <row r="14" spans="2:5" ht="15" x14ac:dyDescent="0.25">
      <c r="B14" s="61" t="s">
        <v>43</v>
      </c>
      <c r="C14" s="61"/>
    </row>
    <row r="15" spans="2:5" x14ac:dyDescent="0.2">
      <c r="B15" s="24" t="s">
        <v>33</v>
      </c>
      <c r="C15" s="24" t="s">
        <v>44</v>
      </c>
    </row>
    <row r="16" spans="2:5" x14ac:dyDescent="0.2">
      <c r="B16" s="26" t="s">
        <v>41</v>
      </c>
      <c r="C16" s="28">
        <v>40</v>
      </c>
    </row>
    <row r="17" spans="2:3" x14ac:dyDescent="0.2">
      <c r="B17" s="26" t="s">
        <v>41</v>
      </c>
      <c r="C17" s="28">
        <v>40</v>
      </c>
    </row>
    <row r="18" spans="2:3" x14ac:dyDescent="0.2">
      <c r="B18" s="26" t="s">
        <v>42</v>
      </c>
      <c r="C18" s="28">
        <v>20</v>
      </c>
    </row>
    <row r="19" spans="2:3" x14ac:dyDescent="0.2">
      <c r="B19" s="26" t="s">
        <v>37</v>
      </c>
      <c r="C19" s="28">
        <v>20</v>
      </c>
    </row>
    <row r="20" spans="2:3" x14ac:dyDescent="0.2">
      <c r="B20" s="26" t="s">
        <v>38</v>
      </c>
      <c r="C20" s="28">
        <v>30</v>
      </c>
    </row>
    <row r="21" spans="2:3" x14ac:dyDescent="0.2">
      <c r="B21" s="26" t="s">
        <v>41</v>
      </c>
      <c r="C21" s="28">
        <v>40</v>
      </c>
    </row>
    <row r="22" spans="2:3" x14ac:dyDescent="0.2">
      <c r="B22" s="26" t="s">
        <v>42</v>
      </c>
      <c r="C22" s="28">
        <v>20</v>
      </c>
    </row>
    <row r="23" spans="2:3" x14ac:dyDescent="0.2">
      <c r="B23" s="26" t="s">
        <v>37</v>
      </c>
      <c r="C23" s="28">
        <v>30</v>
      </c>
    </row>
    <row r="24" spans="2:3" x14ac:dyDescent="0.2">
      <c r="B24" s="26" t="s">
        <v>38</v>
      </c>
      <c r="C24" s="28">
        <v>20</v>
      </c>
    </row>
    <row r="25" spans="2:3" x14ac:dyDescent="0.2">
      <c r="B25" s="26" t="s">
        <v>41</v>
      </c>
      <c r="C25" s="28">
        <v>50</v>
      </c>
    </row>
    <row r="26" spans="2:3" x14ac:dyDescent="0.2">
      <c r="B26" s="26" t="s">
        <v>42</v>
      </c>
      <c r="C26" s="28">
        <v>20</v>
      </c>
    </row>
    <row r="27" spans="2:3" x14ac:dyDescent="0.2">
      <c r="B27" s="26" t="s">
        <v>37</v>
      </c>
      <c r="C27" s="28">
        <v>30</v>
      </c>
    </row>
    <row r="28" spans="2:3" x14ac:dyDescent="0.2">
      <c r="B28" s="26" t="s">
        <v>38</v>
      </c>
      <c r="C28" s="28">
        <v>40</v>
      </c>
    </row>
    <row r="29" spans="2:3" x14ac:dyDescent="0.2">
      <c r="B29" s="26" t="s">
        <v>41</v>
      </c>
      <c r="C29" s="28">
        <v>30</v>
      </c>
    </row>
    <row r="30" spans="2:3" x14ac:dyDescent="0.2">
      <c r="B30" s="26" t="s">
        <v>42</v>
      </c>
      <c r="C30" s="28">
        <v>30</v>
      </c>
    </row>
    <row r="31" spans="2:3" x14ac:dyDescent="0.2">
      <c r="B31" s="26" t="s">
        <v>37</v>
      </c>
      <c r="C31" s="28">
        <v>20</v>
      </c>
    </row>
    <row r="32" spans="2:3" x14ac:dyDescent="0.2">
      <c r="B32" s="26" t="s">
        <v>38</v>
      </c>
      <c r="C32" s="28">
        <v>20</v>
      </c>
    </row>
    <row r="33" spans="2:3" x14ac:dyDescent="0.2">
      <c r="B33" s="26" t="s">
        <v>41</v>
      </c>
      <c r="C33" s="28">
        <v>50</v>
      </c>
    </row>
    <row r="34" spans="2:3" x14ac:dyDescent="0.2">
      <c r="B34" s="26" t="s">
        <v>42</v>
      </c>
      <c r="C34" s="28">
        <v>20</v>
      </c>
    </row>
    <row r="35" spans="2:3" x14ac:dyDescent="0.2">
      <c r="B35" s="26" t="s">
        <v>37</v>
      </c>
      <c r="C35" s="28">
        <v>30</v>
      </c>
    </row>
    <row r="36" spans="2:3" x14ac:dyDescent="0.2">
      <c r="B36" s="26" t="s">
        <v>38</v>
      </c>
      <c r="C36" s="28">
        <v>40</v>
      </c>
    </row>
    <row r="37" spans="2:3" x14ac:dyDescent="0.2">
      <c r="B37" s="26" t="s">
        <v>41</v>
      </c>
      <c r="C37" s="28">
        <v>30</v>
      </c>
    </row>
    <row r="38" spans="2:3" x14ac:dyDescent="0.2">
      <c r="B38" s="26" t="s">
        <v>42</v>
      </c>
      <c r="C38" s="28">
        <v>30</v>
      </c>
    </row>
    <row r="39" spans="2:3" x14ac:dyDescent="0.2">
      <c r="B39" s="26" t="s">
        <v>37</v>
      </c>
      <c r="C39" s="28">
        <v>20</v>
      </c>
    </row>
    <row r="40" spans="2:3" x14ac:dyDescent="0.2">
      <c r="B40" s="26" t="s">
        <v>38</v>
      </c>
      <c r="C40" s="28">
        <v>20</v>
      </c>
    </row>
    <row r="41" spans="2:3" x14ac:dyDescent="0.2">
      <c r="B41" s="26" t="s">
        <v>41</v>
      </c>
      <c r="C41" s="28">
        <v>50</v>
      </c>
    </row>
    <row r="42" spans="2:3" x14ac:dyDescent="0.2">
      <c r="B42" s="26" t="s">
        <v>42</v>
      </c>
      <c r="C42" s="28">
        <v>20</v>
      </c>
    </row>
    <row r="43" spans="2:3" x14ac:dyDescent="0.2">
      <c r="B43" s="26" t="s">
        <v>37</v>
      </c>
      <c r="C43" s="28">
        <v>30</v>
      </c>
    </row>
    <row r="44" spans="2:3" x14ac:dyDescent="0.2">
      <c r="B44" s="26" t="s">
        <v>38</v>
      </c>
      <c r="C44" s="28">
        <v>40</v>
      </c>
    </row>
    <row r="45" spans="2:3" x14ac:dyDescent="0.2">
      <c r="B45" s="26" t="s">
        <v>41</v>
      </c>
      <c r="C45" s="28">
        <v>30</v>
      </c>
    </row>
    <row r="46" spans="2:3" x14ac:dyDescent="0.2">
      <c r="B46" s="26" t="s">
        <v>42</v>
      </c>
      <c r="C46" s="28">
        <v>30</v>
      </c>
    </row>
    <row r="47" spans="2:3" x14ac:dyDescent="0.2">
      <c r="B47" s="26" t="s">
        <v>41</v>
      </c>
      <c r="C47" s="28">
        <v>20</v>
      </c>
    </row>
    <row r="48" spans="2:3" x14ac:dyDescent="0.2">
      <c r="B48" s="26" t="s">
        <v>42</v>
      </c>
      <c r="C48" s="28">
        <v>50</v>
      </c>
    </row>
    <row r="49" spans="2:3" x14ac:dyDescent="0.2">
      <c r="B49" s="26" t="s">
        <v>37</v>
      </c>
      <c r="C49" s="28">
        <v>20</v>
      </c>
    </row>
    <row r="50" spans="2:3" x14ac:dyDescent="0.2">
      <c r="B50" s="26" t="s">
        <v>37</v>
      </c>
      <c r="C50" s="28">
        <v>20</v>
      </c>
    </row>
    <row r="51" spans="2:3" x14ac:dyDescent="0.2">
      <c r="B51" s="26" t="s">
        <v>38</v>
      </c>
      <c r="C51" s="28">
        <v>30</v>
      </c>
    </row>
    <row r="52" spans="2:3" x14ac:dyDescent="0.2">
      <c r="B52" s="26" t="s">
        <v>41</v>
      </c>
      <c r="C52" s="28">
        <v>40</v>
      </c>
    </row>
    <row r="53" spans="2:3" x14ac:dyDescent="0.2">
      <c r="B53" s="26" t="s">
        <v>42</v>
      </c>
      <c r="C53" s="28">
        <v>20</v>
      </c>
    </row>
    <row r="54" spans="2:3" x14ac:dyDescent="0.2">
      <c r="B54" s="26" t="s">
        <v>37</v>
      </c>
      <c r="C54" s="28">
        <v>30</v>
      </c>
    </row>
    <row r="55" spans="2:3" x14ac:dyDescent="0.2">
      <c r="B55" s="26" t="s">
        <v>38</v>
      </c>
      <c r="C55" s="28">
        <v>20</v>
      </c>
    </row>
    <row r="56" spans="2:3" x14ac:dyDescent="0.2">
      <c r="B56" s="26" t="s">
        <v>41</v>
      </c>
      <c r="C56" s="28">
        <v>50</v>
      </c>
    </row>
    <row r="57" spans="2:3" x14ac:dyDescent="0.2">
      <c r="B57" s="26" t="s">
        <v>42</v>
      </c>
      <c r="C57" s="28">
        <v>20</v>
      </c>
    </row>
    <row r="58" spans="2:3" x14ac:dyDescent="0.2">
      <c r="B58" s="26" t="s">
        <v>37</v>
      </c>
      <c r="C58" s="28">
        <v>30</v>
      </c>
    </row>
    <row r="59" spans="2:3" x14ac:dyDescent="0.2">
      <c r="B59" s="26" t="s">
        <v>38</v>
      </c>
      <c r="C59" s="28">
        <v>40</v>
      </c>
    </row>
    <row r="60" spans="2:3" x14ac:dyDescent="0.2">
      <c r="B60" s="26" t="s">
        <v>41</v>
      </c>
      <c r="C60" s="28">
        <v>30</v>
      </c>
    </row>
    <row r="61" spans="2:3" x14ac:dyDescent="0.2">
      <c r="B61" s="26" t="s">
        <v>42</v>
      </c>
      <c r="C61" s="28">
        <v>30</v>
      </c>
    </row>
    <row r="62" spans="2:3" x14ac:dyDescent="0.2">
      <c r="B62" s="26" t="s">
        <v>37</v>
      </c>
      <c r="C62" s="28">
        <v>20</v>
      </c>
    </row>
    <row r="63" spans="2:3" x14ac:dyDescent="0.2">
      <c r="B63" s="26" t="s">
        <v>38</v>
      </c>
      <c r="C63" s="28">
        <v>20</v>
      </c>
    </row>
    <row r="64" spans="2:3" x14ac:dyDescent="0.2">
      <c r="B64" s="26" t="s">
        <v>41</v>
      </c>
      <c r="C64" s="28">
        <v>50</v>
      </c>
    </row>
    <row r="65" spans="2:3" x14ac:dyDescent="0.2">
      <c r="B65" s="26" t="s">
        <v>42</v>
      </c>
      <c r="C65" s="28">
        <v>20</v>
      </c>
    </row>
    <row r="66" spans="2:3" x14ac:dyDescent="0.2">
      <c r="B66" s="26" t="s">
        <v>37</v>
      </c>
      <c r="C66" s="28">
        <v>30</v>
      </c>
    </row>
    <row r="67" spans="2:3" x14ac:dyDescent="0.2">
      <c r="B67" s="26" t="s">
        <v>38</v>
      </c>
      <c r="C67" s="28">
        <v>40</v>
      </c>
    </row>
    <row r="68" spans="2:3" x14ac:dyDescent="0.2">
      <c r="B68" s="26" t="s">
        <v>41</v>
      </c>
      <c r="C68" s="28">
        <v>30</v>
      </c>
    </row>
    <row r="69" spans="2:3" x14ac:dyDescent="0.2">
      <c r="B69" s="26" t="s">
        <v>42</v>
      </c>
      <c r="C69" s="28">
        <v>30</v>
      </c>
    </row>
    <row r="70" spans="2:3" x14ac:dyDescent="0.2">
      <c r="B70" s="26" t="s">
        <v>37</v>
      </c>
      <c r="C70" s="28">
        <v>20</v>
      </c>
    </row>
    <row r="71" spans="2:3" x14ac:dyDescent="0.2">
      <c r="B71" s="26" t="s">
        <v>38</v>
      </c>
      <c r="C71" s="28">
        <v>20</v>
      </c>
    </row>
    <row r="72" spans="2:3" x14ac:dyDescent="0.2">
      <c r="B72" s="26" t="s">
        <v>41</v>
      </c>
      <c r="C72" s="28">
        <v>50</v>
      </c>
    </row>
    <row r="73" spans="2:3" x14ac:dyDescent="0.2">
      <c r="B73" s="26" t="s">
        <v>42</v>
      </c>
      <c r="C73" s="28">
        <v>20</v>
      </c>
    </row>
    <row r="74" spans="2:3" x14ac:dyDescent="0.2">
      <c r="B74" s="26" t="s">
        <v>37</v>
      </c>
      <c r="C74" s="28">
        <v>30</v>
      </c>
    </row>
    <row r="75" spans="2:3" x14ac:dyDescent="0.2">
      <c r="B75" s="26" t="s">
        <v>38</v>
      </c>
      <c r="C75" s="28">
        <v>40</v>
      </c>
    </row>
    <row r="76" spans="2:3" x14ac:dyDescent="0.2">
      <c r="B76" s="26" t="s">
        <v>41</v>
      </c>
      <c r="C76" s="28">
        <v>30</v>
      </c>
    </row>
    <row r="77" spans="2:3" x14ac:dyDescent="0.2">
      <c r="B77" s="26" t="s">
        <v>42</v>
      </c>
      <c r="C77" s="28">
        <v>30</v>
      </c>
    </row>
    <row r="78" spans="2:3" x14ac:dyDescent="0.2">
      <c r="B78" s="26" t="s">
        <v>41</v>
      </c>
      <c r="C78" s="28">
        <v>20</v>
      </c>
    </row>
    <row r="79" spans="2:3" x14ac:dyDescent="0.2">
      <c r="B79" s="26" t="s">
        <v>40</v>
      </c>
      <c r="C79" s="28">
        <v>50</v>
      </c>
    </row>
    <row r="80" spans="2:3" x14ac:dyDescent="0.2">
      <c r="B80" s="26" t="s">
        <v>37</v>
      </c>
      <c r="C80" s="28">
        <v>20</v>
      </c>
    </row>
    <row r="81" spans="2:3" x14ac:dyDescent="0.2">
      <c r="B81" s="26" t="s">
        <v>37</v>
      </c>
      <c r="C81" s="28">
        <v>20</v>
      </c>
    </row>
    <row r="82" spans="2:3" x14ac:dyDescent="0.2">
      <c r="B82" s="26" t="s">
        <v>38</v>
      </c>
      <c r="C82" s="28">
        <v>30</v>
      </c>
    </row>
    <row r="83" spans="2:3" x14ac:dyDescent="0.2">
      <c r="B83" s="26" t="s">
        <v>41</v>
      </c>
      <c r="C83" s="28">
        <v>40</v>
      </c>
    </row>
    <row r="84" spans="2:3" x14ac:dyDescent="0.2">
      <c r="B84" s="26" t="s">
        <v>42</v>
      </c>
      <c r="C84" s="28">
        <v>20</v>
      </c>
    </row>
    <row r="85" spans="2:3" x14ac:dyDescent="0.2">
      <c r="B85" s="26" t="s">
        <v>37</v>
      </c>
      <c r="C85" s="28">
        <v>30</v>
      </c>
    </row>
    <row r="86" spans="2:3" x14ac:dyDescent="0.2">
      <c r="B86" s="26" t="s">
        <v>38</v>
      </c>
      <c r="C86" s="28">
        <v>20</v>
      </c>
    </row>
    <row r="87" spans="2:3" x14ac:dyDescent="0.2">
      <c r="B87" s="26" t="s">
        <v>41</v>
      </c>
      <c r="C87" s="28">
        <v>50</v>
      </c>
    </row>
    <row r="88" spans="2:3" x14ac:dyDescent="0.2">
      <c r="B88" s="26" t="s">
        <v>42</v>
      </c>
      <c r="C88" s="28">
        <v>20</v>
      </c>
    </row>
    <row r="89" spans="2:3" x14ac:dyDescent="0.2">
      <c r="B89" s="26" t="s">
        <v>37</v>
      </c>
      <c r="C89" s="28">
        <v>30</v>
      </c>
    </row>
    <row r="90" spans="2:3" x14ac:dyDescent="0.2">
      <c r="B90" s="26" t="s">
        <v>38</v>
      </c>
      <c r="C90" s="28">
        <v>40</v>
      </c>
    </row>
    <row r="91" spans="2:3" x14ac:dyDescent="0.2">
      <c r="B91" s="26" t="s">
        <v>41</v>
      </c>
      <c r="C91" s="28">
        <v>30</v>
      </c>
    </row>
    <row r="92" spans="2:3" x14ac:dyDescent="0.2">
      <c r="B92" s="26" t="s">
        <v>42</v>
      </c>
      <c r="C92" s="28">
        <v>30</v>
      </c>
    </row>
    <row r="93" spans="2:3" x14ac:dyDescent="0.2">
      <c r="B93" s="26" t="s">
        <v>37</v>
      </c>
      <c r="C93" s="28">
        <v>20</v>
      </c>
    </row>
    <row r="94" spans="2:3" x14ac:dyDescent="0.2">
      <c r="B94" s="26" t="s">
        <v>38</v>
      </c>
      <c r="C94" s="28">
        <v>20</v>
      </c>
    </row>
    <row r="95" spans="2:3" x14ac:dyDescent="0.2">
      <c r="B95" s="26" t="s">
        <v>41</v>
      </c>
      <c r="C95" s="28">
        <v>50</v>
      </c>
    </row>
    <row r="96" spans="2:3" x14ac:dyDescent="0.2">
      <c r="B96" s="26" t="s">
        <v>42</v>
      </c>
      <c r="C96" s="28">
        <v>20</v>
      </c>
    </row>
    <row r="97" spans="2:3" x14ac:dyDescent="0.2">
      <c r="B97" s="26" t="s">
        <v>37</v>
      </c>
      <c r="C97" s="28">
        <v>30</v>
      </c>
    </row>
    <row r="98" spans="2:3" x14ac:dyDescent="0.2">
      <c r="B98" s="26" t="s">
        <v>38</v>
      </c>
      <c r="C98" s="28">
        <v>40</v>
      </c>
    </row>
    <row r="99" spans="2:3" x14ac:dyDescent="0.2">
      <c r="B99" s="26" t="s">
        <v>41</v>
      </c>
      <c r="C99" s="28">
        <v>30</v>
      </c>
    </row>
    <row r="100" spans="2:3" x14ac:dyDescent="0.2">
      <c r="B100" s="26" t="s">
        <v>42</v>
      </c>
      <c r="C100" s="28">
        <v>30</v>
      </c>
    </row>
    <row r="101" spans="2:3" x14ac:dyDescent="0.2">
      <c r="B101" s="26" t="s">
        <v>37</v>
      </c>
      <c r="C101" s="28">
        <v>20</v>
      </c>
    </row>
    <row r="102" spans="2:3" x14ac:dyDescent="0.2">
      <c r="B102" s="26" t="s">
        <v>38</v>
      </c>
      <c r="C102" s="28">
        <v>20</v>
      </c>
    </row>
    <row r="103" spans="2:3" x14ac:dyDescent="0.2">
      <c r="B103" s="26" t="s">
        <v>41</v>
      </c>
      <c r="C103" s="28">
        <v>50</v>
      </c>
    </row>
    <row r="104" spans="2:3" x14ac:dyDescent="0.2">
      <c r="B104" s="26" t="s">
        <v>42</v>
      </c>
      <c r="C104" s="28">
        <v>20</v>
      </c>
    </row>
    <row r="105" spans="2:3" x14ac:dyDescent="0.2">
      <c r="B105" s="26" t="s">
        <v>37</v>
      </c>
      <c r="C105" s="28">
        <v>30</v>
      </c>
    </row>
    <row r="106" spans="2:3" x14ac:dyDescent="0.2">
      <c r="B106" s="26" t="s">
        <v>38</v>
      </c>
      <c r="C106" s="28">
        <v>40</v>
      </c>
    </row>
    <row r="107" spans="2:3" x14ac:dyDescent="0.2">
      <c r="B107" s="26" t="s">
        <v>41</v>
      </c>
      <c r="C107" s="28">
        <v>30</v>
      </c>
    </row>
    <row r="108" spans="2:3" x14ac:dyDescent="0.2">
      <c r="B108" s="26" t="s">
        <v>42</v>
      </c>
      <c r="C108" s="28">
        <v>30</v>
      </c>
    </row>
    <row r="109" spans="2:3" x14ac:dyDescent="0.2">
      <c r="B109" s="26" t="s">
        <v>41</v>
      </c>
      <c r="C109" s="28">
        <v>20</v>
      </c>
    </row>
    <row r="110" spans="2:3" x14ac:dyDescent="0.2">
      <c r="B110" s="26" t="s">
        <v>42</v>
      </c>
      <c r="C110" s="28">
        <v>50</v>
      </c>
    </row>
    <row r="111" spans="2:3" x14ac:dyDescent="0.2">
      <c r="B111" s="26" t="s">
        <v>37</v>
      </c>
      <c r="C111" s="28">
        <v>20</v>
      </c>
    </row>
    <row r="112" spans="2:3" x14ac:dyDescent="0.2">
      <c r="B112" s="26" t="s">
        <v>37</v>
      </c>
      <c r="C112" s="28">
        <v>20</v>
      </c>
    </row>
    <row r="113" spans="2:3" x14ac:dyDescent="0.2">
      <c r="B113" s="26" t="s">
        <v>38</v>
      </c>
      <c r="C113" s="28">
        <v>30</v>
      </c>
    </row>
    <row r="114" spans="2:3" x14ac:dyDescent="0.2">
      <c r="B114" s="26" t="s">
        <v>41</v>
      </c>
      <c r="C114" s="28">
        <v>40</v>
      </c>
    </row>
    <row r="115" spans="2:3" x14ac:dyDescent="0.2">
      <c r="B115" s="26" t="s">
        <v>42</v>
      </c>
      <c r="C115" s="28">
        <v>20</v>
      </c>
    </row>
    <row r="116" spans="2:3" x14ac:dyDescent="0.2">
      <c r="B116" s="26" t="s">
        <v>37</v>
      </c>
      <c r="C116" s="28">
        <v>30</v>
      </c>
    </row>
    <row r="117" spans="2:3" x14ac:dyDescent="0.2">
      <c r="B117" s="26" t="s">
        <v>38</v>
      </c>
      <c r="C117" s="28">
        <v>20</v>
      </c>
    </row>
    <row r="118" spans="2:3" x14ac:dyDescent="0.2">
      <c r="B118" s="26" t="s">
        <v>41</v>
      </c>
      <c r="C118" s="28">
        <v>50</v>
      </c>
    </row>
    <row r="119" spans="2:3" x14ac:dyDescent="0.2">
      <c r="B119" s="26" t="s">
        <v>42</v>
      </c>
      <c r="C119" s="28">
        <v>20</v>
      </c>
    </row>
    <row r="120" spans="2:3" x14ac:dyDescent="0.2">
      <c r="B120" s="26" t="s">
        <v>37</v>
      </c>
      <c r="C120" s="28">
        <v>30</v>
      </c>
    </row>
    <row r="121" spans="2:3" x14ac:dyDescent="0.2">
      <c r="B121" s="26" t="s">
        <v>38</v>
      </c>
      <c r="C121" s="28">
        <v>40</v>
      </c>
    </row>
    <row r="122" spans="2:3" x14ac:dyDescent="0.2">
      <c r="B122" s="26" t="s">
        <v>41</v>
      </c>
      <c r="C122" s="28">
        <v>30</v>
      </c>
    </row>
    <row r="123" spans="2:3" x14ac:dyDescent="0.2">
      <c r="B123" s="26" t="s">
        <v>42</v>
      </c>
      <c r="C123" s="28">
        <v>30</v>
      </c>
    </row>
    <row r="124" spans="2:3" x14ac:dyDescent="0.2">
      <c r="B124" s="26" t="s">
        <v>37</v>
      </c>
      <c r="C124" s="28">
        <v>20</v>
      </c>
    </row>
    <row r="125" spans="2:3" x14ac:dyDescent="0.2">
      <c r="B125" s="26" t="s">
        <v>38</v>
      </c>
      <c r="C125" s="28">
        <v>20</v>
      </c>
    </row>
    <row r="126" spans="2:3" x14ac:dyDescent="0.2">
      <c r="B126" s="26" t="s">
        <v>41</v>
      </c>
      <c r="C126" s="28">
        <v>50</v>
      </c>
    </row>
    <row r="127" spans="2:3" x14ac:dyDescent="0.2">
      <c r="B127" s="26" t="s">
        <v>42</v>
      </c>
      <c r="C127" s="28">
        <v>20</v>
      </c>
    </row>
    <row r="128" spans="2:3" x14ac:dyDescent="0.2">
      <c r="B128" s="26" t="s">
        <v>37</v>
      </c>
      <c r="C128" s="28">
        <v>30</v>
      </c>
    </row>
    <row r="129" spans="2:3" x14ac:dyDescent="0.2">
      <c r="B129" s="26" t="s">
        <v>38</v>
      </c>
      <c r="C129" s="28">
        <v>40</v>
      </c>
    </row>
    <row r="130" spans="2:3" x14ac:dyDescent="0.2">
      <c r="B130" s="26" t="s">
        <v>41</v>
      </c>
      <c r="C130" s="28">
        <v>30</v>
      </c>
    </row>
    <row r="131" spans="2:3" x14ac:dyDescent="0.2">
      <c r="B131" s="26" t="s">
        <v>42</v>
      </c>
      <c r="C131" s="28">
        <v>30</v>
      </c>
    </row>
    <row r="132" spans="2:3" x14ac:dyDescent="0.2">
      <c r="B132" s="26" t="s">
        <v>37</v>
      </c>
      <c r="C132" s="28">
        <v>20</v>
      </c>
    </row>
    <row r="133" spans="2:3" x14ac:dyDescent="0.2">
      <c r="B133" s="26" t="s">
        <v>38</v>
      </c>
      <c r="C133" s="28">
        <v>20</v>
      </c>
    </row>
    <row r="134" spans="2:3" x14ac:dyDescent="0.2">
      <c r="B134" s="26" t="s">
        <v>41</v>
      </c>
      <c r="C134" s="28">
        <v>50</v>
      </c>
    </row>
    <row r="135" spans="2:3" x14ac:dyDescent="0.2">
      <c r="B135" s="26" t="s">
        <v>42</v>
      </c>
      <c r="C135" s="28">
        <v>20</v>
      </c>
    </row>
    <row r="136" spans="2:3" x14ac:dyDescent="0.2">
      <c r="B136" s="26" t="s">
        <v>37</v>
      </c>
      <c r="C136" s="28">
        <v>30</v>
      </c>
    </row>
    <row r="137" spans="2:3" x14ac:dyDescent="0.2">
      <c r="B137" s="26" t="s">
        <v>38</v>
      </c>
      <c r="C137" s="28">
        <v>40</v>
      </c>
    </row>
    <row r="138" spans="2:3" x14ac:dyDescent="0.2">
      <c r="B138" s="26" t="s">
        <v>41</v>
      </c>
      <c r="C138" s="28">
        <v>30</v>
      </c>
    </row>
    <row r="139" spans="2:3" x14ac:dyDescent="0.2">
      <c r="B139" s="26" t="s">
        <v>42</v>
      </c>
      <c r="C139" s="28">
        <v>30</v>
      </c>
    </row>
    <row r="140" spans="2:3" x14ac:dyDescent="0.2">
      <c r="B140" s="26" t="s">
        <v>41</v>
      </c>
      <c r="C140" s="28">
        <v>20</v>
      </c>
    </row>
    <row r="141" spans="2:3" x14ac:dyDescent="0.2">
      <c r="B141" s="26" t="s">
        <v>42</v>
      </c>
      <c r="C141" s="28">
        <v>50</v>
      </c>
    </row>
    <row r="142" spans="2:3" x14ac:dyDescent="0.2">
      <c r="B142" s="26" t="s">
        <v>37</v>
      </c>
      <c r="C142" s="28">
        <v>20</v>
      </c>
    </row>
    <row r="143" spans="2:3" x14ac:dyDescent="0.2">
      <c r="B143" s="26" t="s">
        <v>37</v>
      </c>
      <c r="C143" s="28">
        <v>20</v>
      </c>
    </row>
    <row r="144" spans="2:3" x14ac:dyDescent="0.2">
      <c r="B144" s="26" t="s">
        <v>38</v>
      </c>
      <c r="C144" s="28">
        <v>30</v>
      </c>
    </row>
    <row r="145" spans="2:3" x14ac:dyDescent="0.2">
      <c r="B145" s="26" t="s">
        <v>41</v>
      </c>
      <c r="C145" s="28">
        <v>40</v>
      </c>
    </row>
    <row r="146" spans="2:3" x14ac:dyDescent="0.2">
      <c r="B146" s="26" t="s">
        <v>42</v>
      </c>
      <c r="C146" s="28">
        <v>20</v>
      </c>
    </row>
    <row r="147" spans="2:3" x14ac:dyDescent="0.2">
      <c r="B147" s="26" t="s">
        <v>37</v>
      </c>
      <c r="C147" s="28">
        <v>30</v>
      </c>
    </row>
    <row r="148" spans="2:3" x14ac:dyDescent="0.2">
      <c r="B148" s="26" t="s">
        <v>38</v>
      </c>
      <c r="C148" s="28">
        <v>20</v>
      </c>
    </row>
    <row r="149" spans="2:3" x14ac:dyDescent="0.2">
      <c r="B149" s="26" t="s">
        <v>41</v>
      </c>
      <c r="C149" s="28">
        <v>50</v>
      </c>
    </row>
    <row r="150" spans="2:3" x14ac:dyDescent="0.2">
      <c r="B150" s="26" t="s">
        <v>42</v>
      </c>
      <c r="C150" s="28">
        <v>20</v>
      </c>
    </row>
    <row r="151" spans="2:3" x14ac:dyDescent="0.2">
      <c r="B151" s="26" t="s">
        <v>37</v>
      </c>
      <c r="C151" s="28">
        <v>30</v>
      </c>
    </row>
    <row r="152" spans="2:3" x14ac:dyDescent="0.2">
      <c r="B152" s="26" t="s">
        <v>38</v>
      </c>
      <c r="C152" s="28">
        <v>40</v>
      </c>
    </row>
    <row r="153" spans="2:3" x14ac:dyDescent="0.2">
      <c r="B153" s="26" t="s">
        <v>41</v>
      </c>
      <c r="C153" s="28">
        <v>30</v>
      </c>
    </row>
    <row r="154" spans="2:3" x14ac:dyDescent="0.2">
      <c r="B154" s="26" t="s">
        <v>42</v>
      </c>
      <c r="C154" s="28">
        <v>30</v>
      </c>
    </row>
    <row r="155" spans="2:3" x14ac:dyDescent="0.2">
      <c r="B155" s="26" t="s">
        <v>37</v>
      </c>
      <c r="C155" s="28">
        <v>20</v>
      </c>
    </row>
    <row r="156" spans="2:3" x14ac:dyDescent="0.2">
      <c r="B156" s="26" t="s">
        <v>38</v>
      </c>
      <c r="C156" s="28">
        <v>20</v>
      </c>
    </row>
    <row r="157" spans="2:3" x14ac:dyDescent="0.2">
      <c r="B157" s="26" t="s">
        <v>41</v>
      </c>
      <c r="C157" s="28">
        <v>50</v>
      </c>
    </row>
    <row r="158" spans="2:3" x14ac:dyDescent="0.2">
      <c r="B158" s="26" t="s">
        <v>42</v>
      </c>
      <c r="C158" s="28">
        <v>20</v>
      </c>
    </row>
    <row r="159" spans="2:3" x14ac:dyDescent="0.2">
      <c r="B159" s="26" t="s">
        <v>37</v>
      </c>
      <c r="C159" s="28">
        <v>30</v>
      </c>
    </row>
    <row r="160" spans="2:3" x14ac:dyDescent="0.2">
      <c r="B160" s="26" t="s">
        <v>38</v>
      </c>
      <c r="C160" s="28">
        <v>40</v>
      </c>
    </row>
    <row r="161" spans="2:3" x14ac:dyDescent="0.2">
      <c r="B161" s="26" t="s">
        <v>41</v>
      </c>
      <c r="C161" s="28">
        <v>30</v>
      </c>
    </row>
    <row r="162" spans="2:3" x14ac:dyDescent="0.2">
      <c r="B162" s="26" t="s">
        <v>42</v>
      </c>
      <c r="C162" s="28">
        <v>30</v>
      </c>
    </row>
    <row r="163" spans="2:3" x14ac:dyDescent="0.2">
      <c r="B163" s="26" t="s">
        <v>37</v>
      </c>
      <c r="C163" s="28">
        <v>20</v>
      </c>
    </row>
    <row r="164" spans="2:3" x14ac:dyDescent="0.2">
      <c r="B164" s="26" t="s">
        <v>38</v>
      </c>
      <c r="C164" s="28">
        <v>20</v>
      </c>
    </row>
    <row r="165" spans="2:3" x14ac:dyDescent="0.2">
      <c r="B165" s="26" t="s">
        <v>41</v>
      </c>
      <c r="C165" s="28">
        <v>50</v>
      </c>
    </row>
    <row r="166" spans="2:3" x14ac:dyDescent="0.2">
      <c r="B166" s="26" t="s">
        <v>42</v>
      </c>
      <c r="C166" s="28">
        <v>20</v>
      </c>
    </row>
    <row r="167" spans="2:3" x14ac:dyDescent="0.2">
      <c r="B167" s="26" t="s">
        <v>37</v>
      </c>
      <c r="C167" s="28">
        <v>30</v>
      </c>
    </row>
    <row r="168" spans="2:3" x14ac:dyDescent="0.2">
      <c r="B168" s="26" t="s">
        <v>38</v>
      </c>
      <c r="C168" s="28">
        <v>40</v>
      </c>
    </row>
    <row r="169" spans="2:3" x14ac:dyDescent="0.2">
      <c r="B169" s="26" t="s">
        <v>41</v>
      </c>
      <c r="C169" s="28">
        <v>30</v>
      </c>
    </row>
    <row r="170" spans="2:3" x14ac:dyDescent="0.2">
      <c r="B170" s="26" t="s">
        <v>42</v>
      </c>
      <c r="C170" s="28">
        <v>30</v>
      </c>
    </row>
    <row r="171" spans="2:3" x14ac:dyDescent="0.2">
      <c r="B171" s="26" t="s">
        <v>41</v>
      </c>
      <c r="C171" s="28">
        <v>20</v>
      </c>
    </row>
    <row r="172" spans="2:3" x14ac:dyDescent="0.2">
      <c r="B172" s="26" t="s">
        <v>42</v>
      </c>
      <c r="C172" s="28">
        <v>50</v>
      </c>
    </row>
    <row r="173" spans="2:3" x14ac:dyDescent="0.2">
      <c r="B173" s="26" t="s">
        <v>37</v>
      </c>
      <c r="C173" s="28">
        <v>20</v>
      </c>
    </row>
    <row r="174" spans="2:3" x14ac:dyDescent="0.2">
      <c r="B174" s="26" t="s">
        <v>37</v>
      </c>
      <c r="C174" s="28">
        <v>20</v>
      </c>
    </row>
    <row r="175" spans="2:3" x14ac:dyDescent="0.2">
      <c r="B175" s="26" t="s">
        <v>38</v>
      </c>
      <c r="C175" s="28">
        <v>30</v>
      </c>
    </row>
    <row r="176" spans="2:3" x14ac:dyDescent="0.2">
      <c r="B176" s="26" t="s">
        <v>41</v>
      </c>
      <c r="C176" s="28">
        <v>40</v>
      </c>
    </row>
    <row r="177" spans="2:3" x14ac:dyDescent="0.2">
      <c r="B177" s="26" t="s">
        <v>42</v>
      </c>
      <c r="C177" s="28">
        <v>20</v>
      </c>
    </row>
    <row r="178" spans="2:3" x14ac:dyDescent="0.2">
      <c r="B178" s="26" t="s">
        <v>37</v>
      </c>
      <c r="C178" s="28">
        <v>30</v>
      </c>
    </row>
    <row r="179" spans="2:3" x14ac:dyDescent="0.2">
      <c r="B179" s="26" t="s">
        <v>38</v>
      </c>
      <c r="C179" s="28">
        <v>20</v>
      </c>
    </row>
    <row r="180" spans="2:3" x14ac:dyDescent="0.2">
      <c r="B180" s="26" t="s">
        <v>41</v>
      </c>
      <c r="C180" s="28">
        <v>50</v>
      </c>
    </row>
    <row r="181" spans="2:3" x14ac:dyDescent="0.2">
      <c r="B181" s="26" t="s">
        <v>42</v>
      </c>
      <c r="C181" s="28">
        <v>20</v>
      </c>
    </row>
    <row r="182" spans="2:3" x14ac:dyDescent="0.2">
      <c r="B182" s="26" t="s">
        <v>37</v>
      </c>
      <c r="C182" s="28">
        <v>30</v>
      </c>
    </row>
    <row r="183" spans="2:3" x14ac:dyDescent="0.2">
      <c r="B183" s="26" t="s">
        <v>38</v>
      </c>
      <c r="C183" s="28">
        <v>40</v>
      </c>
    </row>
    <row r="184" spans="2:3" x14ac:dyDescent="0.2">
      <c r="B184" s="26" t="s">
        <v>41</v>
      </c>
      <c r="C184" s="28">
        <v>30</v>
      </c>
    </row>
    <row r="185" spans="2:3" x14ac:dyDescent="0.2">
      <c r="B185" s="26" t="s">
        <v>42</v>
      </c>
      <c r="C185" s="28">
        <v>30</v>
      </c>
    </row>
    <row r="186" spans="2:3" x14ac:dyDescent="0.2">
      <c r="B186" s="26" t="s">
        <v>37</v>
      </c>
      <c r="C186" s="28">
        <v>20</v>
      </c>
    </row>
    <row r="187" spans="2:3" x14ac:dyDescent="0.2">
      <c r="B187" s="26" t="s">
        <v>38</v>
      </c>
      <c r="C187" s="28">
        <v>20</v>
      </c>
    </row>
    <row r="188" spans="2:3" x14ac:dyDescent="0.2">
      <c r="B188" s="26" t="s">
        <v>41</v>
      </c>
      <c r="C188" s="28">
        <v>50</v>
      </c>
    </row>
    <row r="189" spans="2:3" x14ac:dyDescent="0.2">
      <c r="B189" s="26" t="s">
        <v>42</v>
      </c>
      <c r="C189" s="28">
        <v>20</v>
      </c>
    </row>
    <row r="190" spans="2:3" x14ac:dyDescent="0.2">
      <c r="B190" s="26" t="s">
        <v>37</v>
      </c>
      <c r="C190" s="28">
        <v>30</v>
      </c>
    </row>
    <row r="191" spans="2:3" x14ac:dyDescent="0.2">
      <c r="B191" s="26" t="s">
        <v>38</v>
      </c>
      <c r="C191" s="28">
        <v>40</v>
      </c>
    </row>
    <row r="192" spans="2:3" x14ac:dyDescent="0.2">
      <c r="B192" s="26" t="s">
        <v>41</v>
      </c>
      <c r="C192" s="28">
        <v>30</v>
      </c>
    </row>
    <row r="193" spans="2:3" x14ac:dyDescent="0.2">
      <c r="B193" s="26" t="s">
        <v>42</v>
      </c>
      <c r="C193" s="28">
        <v>30</v>
      </c>
    </row>
    <row r="194" spans="2:3" x14ac:dyDescent="0.2">
      <c r="B194" s="26" t="s">
        <v>37</v>
      </c>
      <c r="C194" s="28">
        <v>20</v>
      </c>
    </row>
    <row r="195" spans="2:3" x14ac:dyDescent="0.2">
      <c r="B195" s="26" t="s">
        <v>38</v>
      </c>
      <c r="C195" s="28">
        <v>20</v>
      </c>
    </row>
    <row r="196" spans="2:3" x14ac:dyDescent="0.2">
      <c r="B196" s="26" t="s">
        <v>41</v>
      </c>
      <c r="C196" s="28">
        <v>50</v>
      </c>
    </row>
    <row r="197" spans="2:3" x14ac:dyDescent="0.2">
      <c r="B197" s="26" t="s">
        <v>42</v>
      </c>
      <c r="C197" s="28">
        <v>20</v>
      </c>
    </row>
    <row r="198" spans="2:3" x14ac:dyDescent="0.2">
      <c r="B198" s="26" t="s">
        <v>37</v>
      </c>
      <c r="C198" s="28">
        <v>30</v>
      </c>
    </row>
    <row r="199" spans="2:3" x14ac:dyDescent="0.2">
      <c r="B199" s="26" t="s">
        <v>38</v>
      </c>
      <c r="C199" s="28">
        <v>40</v>
      </c>
    </row>
    <row r="200" spans="2:3" x14ac:dyDescent="0.2">
      <c r="B200" s="26" t="s">
        <v>41</v>
      </c>
      <c r="C200" s="28">
        <v>30</v>
      </c>
    </row>
    <row r="201" spans="2:3" x14ac:dyDescent="0.2">
      <c r="B201" s="26" t="s">
        <v>42</v>
      </c>
      <c r="C201" s="28">
        <v>30</v>
      </c>
    </row>
    <row r="202" spans="2:3" x14ac:dyDescent="0.2">
      <c r="B202" s="26" t="s">
        <v>41</v>
      </c>
      <c r="C202" s="28">
        <v>20</v>
      </c>
    </row>
    <row r="203" spans="2:3" x14ac:dyDescent="0.2">
      <c r="B203" s="26" t="s">
        <v>42</v>
      </c>
      <c r="C203" s="28">
        <v>50</v>
      </c>
    </row>
    <row r="204" spans="2:3" x14ac:dyDescent="0.2">
      <c r="B204" s="26" t="s">
        <v>37</v>
      </c>
      <c r="C204" s="28">
        <v>20</v>
      </c>
    </row>
    <row r="205" spans="2:3" x14ac:dyDescent="0.2">
      <c r="B205" s="26" t="s">
        <v>37</v>
      </c>
      <c r="C205" s="28">
        <v>20</v>
      </c>
    </row>
    <row r="206" spans="2:3" x14ac:dyDescent="0.2">
      <c r="B206" s="26" t="s">
        <v>38</v>
      </c>
      <c r="C206" s="28">
        <v>30</v>
      </c>
    </row>
    <row r="207" spans="2:3" x14ac:dyDescent="0.2">
      <c r="B207" s="26" t="s">
        <v>41</v>
      </c>
      <c r="C207" s="28">
        <v>40</v>
      </c>
    </row>
    <row r="208" spans="2:3" x14ac:dyDescent="0.2">
      <c r="B208" s="26" t="s">
        <v>42</v>
      </c>
      <c r="C208" s="28">
        <v>20</v>
      </c>
    </row>
    <row r="209" spans="2:3" x14ac:dyDescent="0.2">
      <c r="B209" s="26" t="s">
        <v>37</v>
      </c>
      <c r="C209" s="28">
        <v>30</v>
      </c>
    </row>
    <row r="210" spans="2:3" x14ac:dyDescent="0.2">
      <c r="B210" s="26" t="s">
        <v>38</v>
      </c>
      <c r="C210" s="28">
        <v>20</v>
      </c>
    </row>
    <row r="211" spans="2:3" x14ac:dyDescent="0.2">
      <c r="B211" s="26" t="s">
        <v>41</v>
      </c>
      <c r="C211" s="28">
        <v>50</v>
      </c>
    </row>
    <row r="212" spans="2:3" x14ac:dyDescent="0.2">
      <c r="B212" s="26" t="s">
        <v>42</v>
      </c>
      <c r="C212" s="28">
        <v>20</v>
      </c>
    </row>
    <row r="213" spans="2:3" x14ac:dyDescent="0.2">
      <c r="B213" s="26" t="s">
        <v>37</v>
      </c>
      <c r="C213" s="28">
        <v>30</v>
      </c>
    </row>
    <row r="214" spans="2:3" x14ac:dyDescent="0.2">
      <c r="B214" s="26" t="s">
        <v>38</v>
      </c>
      <c r="C214" s="28">
        <v>40</v>
      </c>
    </row>
    <row r="215" spans="2:3" x14ac:dyDescent="0.2">
      <c r="B215" s="26" t="s">
        <v>41</v>
      </c>
      <c r="C215" s="28">
        <v>30</v>
      </c>
    </row>
    <row r="216" spans="2:3" x14ac:dyDescent="0.2">
      <c r="B216" s="26" t="s">
        <v>42</v>
      </c>
      <c r="C216" s="28">
        <v>30</v>
      </c>
    </row>
    <row r="217" spans="2:3" x14ac:dyDescent="0.2">
      <c r="B217" s="26" t="s">
        <v>37</v>
      </c>
      <c r="C217" s="28">
        <v>20</v>
      </c>
    </row>
    <row r="218" spans="2:3" x14ac:dyDescent="0.2">
      <c r="B218" s="26" t="s">
        <v>38</v>
      </c>
      <c r="C218" s="28">
        <v>20</v>
      </c>
    </row>
    <row r="219" spans="2:3" x14ac:dyDescent="0.2">
      <c r="B219" s="26" t="s">
        <v>41</v>
      </c>
      <c r="C219" s="28">
        <v>50</v>
      </c>
    </row>
    <row r="220" spans="2:3" x14ac:dyDescent="0.2">
      <c r="B220" s="26" t="s">
        <v>40</v>
      </c>
      <c r="C220" s="28">
        <v>20</v>
      </c>
    </row>
    <row r="221" spans="2:3" x14ac:dyDescent="0.2">
      <c r="B221" s="26" t="s">
        <v>37</v>
      </c>
      <c r="C221" s="28">
        <v>30</v>
      </c>
    </row>
    <row r="222" spans="2:3" x14ac:dyDescent="0.2">
      <c r="B222" s="26" t="s">
        <v>38</v>
      </c>
      <c r="C222" s="28">
        <v>40</v>
      </c>
    </row>
    <row r="223" spans="2:3" x14ac:dyDescent="0.2">
      <c r="B223" s="26" t="s">
        <v>41</v>
      </c>
      <c r="C223" s="28">
        <v>30</v>
      </c>
    </row>
    <row r="224" spans="2:3" x14ac:dyDescent="0.2">
      <c r="B224" s="26" t="s">
        <v>42</v>
      </c>
      <c r="C224" s="28">
        <v>30</v>
      </c>
    </row>
    <row r="225" spans="2:3" x14ac:dyDescent="0.2">
      <c r="B225" s="26" t="s">
        <v>37</v>
      </c>
      <c r="C225" s="28">
        <v>20</v>
      </c>
    </row>
    <row r="226" spans="2:3" x14ac:dyDescent="0.2">
      <c r="B226" s="26" t="s">
        <v>38</v>
      </c>
      <c r="C226" s="28">
        <v>20</v>
      </c>
    </row>
    <row r="227" spans="2:3" x14ac:dyDescent="0.2">
      <c r="B227" s="26" t="s">
        <v>41</v>
      </c>
      <c r="C227" s="28">
        <v>50</v>
      </c>
    </row>
    <row r="228" spans="2:3" x14ac:dyDescent="0.2">
      <c r="B228" s="26" t="s">
        <v>42</v>
      </c>
      <c r="C228" s="28">
        <v>20</v>
      </c>
    </row>
    <row r="229" spans="2:3" x14ac:dyDescent="0.2">
      <c r="B229" s="26" t="s">
        <v>37</v>
      </c>
      <c r="C229" s="28">
        <v>30</v>
      </c>
    </row>
    <row r="230" spans="2:3" x14ac:dyDescent="0.2">
      <c r="B230" s="26" t="s">
        <v>38</v>
      </c>
      <c r="C230" s="28">
        <v>40</v>
      </c>
    </row>
    <row r="231" spans="2:3" x14ac:dyDescent="0.2">
      <c r="B231" s="26" t="s">
        <v>41</v>
      </c>
      <c r="C231" s="28">
        <v>30</v>
      </c>
    </row>
    <row r="232" spans="2:3" x14ac:dyDescent="0.2">
      <c r="B232" s="26" t="s">
        <v>42</v>
      </c>
      <c r="C232" s="28">
        <v>30</v>
      </c>
    </row>
    <row r="233" spans="2:3" x14ac:dyDescent="0.2">
      <c r="B233" s="26" t="s">
        <v>41</v>
      </c>
      <c r="C233" s="28">
        <v>20</v>
      </c>
    </row>
    <row r="234" spans="2:3" x14ac:dyDescent="0.2">
      <c r="B234" s="26" t="s">
        <v>42</v>
      </c>
      <c r="C234" s="28">
        <v>50</v>
      </c>
    </row>
    <row r="235" spans="2:3" x14ac:dyDescent="0.2">
      <c r="B235" s="26" t="s">
        <v>37</v>
      </c>
      <c r="C235" s="28">
        <v>20</v>
      </c>
    </row>
    <row r="236" spans="2:3" x14ac:dyDescent="0.2">
      <c r="B236" s="26" t="s">
        <v>38</v>
      </c>
      <c r="C236" s="28">
        <v>30</v>
      </c>
    </row>
    <row r="237" spans="2:3" x14ac:dyDescent="0.2">
      <c r="B237" s="26" t="s">
        <v>41</v>
      </c>
      <c r="C237" s="28">
        <v>40</v>
      </c>
    </row>
    <row r="238" spans="2:3" x14ac:dyDescent="0.2">
      <c r="B238" s="26" t="s">
        <v>42</v>
      </c>
      <c r="C238" s="28">
        <v>20</v>
      </c>
    </row>
    <row r="239" spans="2:3" x14ac:dyDescent="0.2">
      <c r="B239" s="26" t="s">
        <v>37</v>
      </c>
      <c r="C239" s="28">
        <v>30</v>
      </c>
    </row>
    <row r="240" spans="2:3" x14ac:dyDescent="0.2">
      <c r="B240" s="26" t="s">
        <v>38</v>
      </c>
      <c r="C240" s="28">
        <v>20</v>
      </c>
    </row>
    <row r="241" spans="2:3" x14ac:dyDescent="0.2">
      <c r="B241" s="26" t="s">
        <v>41</v>
      </c>
      <c r="C241" s="28">
        <v>50</v>
      </c>
    </row>
    <row r="242" spans="2:3" x14ac:dyDescent="0.2">
      <c r="B242" s="26" t="s">
        <v>42</v>
      </c>
      <c r="C242" s="28">
        <v>20</v>
      </c>
    </row>
    <row r="243" spans="2:3" x14ac:dyDescent="0.2">
      <c r="B243" s="26" t="s">
        <v>37</v>
      </c>
      <c r="C243" s="28">
        <v>30</v>
      </c>
    </row>
    <row r="244" spans="2:3" x14ac:dyDescent="0.2">
      <c r="B244" s="26" t="s">
        <v>38</v>
      </c>
      <c r="C244" s="28">
        <v>40</v>
      </c>
    </row>
    <row r="245" spans="2:3" x14ac:dyDescent="0.2">
      <c r="B245" s="26" t="s">
        <v>41</v>
      </c>
      <c r="C245" s="28">
        <v>30</v>
      </c>
    </row>
    <row r="246" spans="2:3" x14ac:dyDescent="0.2">
      <c r="B246" s="26" t="s">
        <v>42</v>
      </c>
      <c r="C246" s="28">
        <v>30</v>
      </c>
    </row>
    <row r="247" spans="2:3" x14ac:dyDescent="0.2">
      <c r="B247" s="26" t="s">
        <v>37</v>
      </c>
      <c r="C247" s="28">
        <v>20</v>
      </c>
    </row>
    <row r="248" spans="2:3" x14ac:dyDescent="0.2">
      <c r="B248" s="26" t="s">
        <v>38</v>
      </c>
      <c r="C248" s="28">
        <v>20</v>
      </c>
    </row>
    <row r="249" spans="2:3" x14ac:dyDescent="0.2">
      <c r="B249" s="26" t="s">
        <v>41</v>
      </c>
      <c r="C249" s="28">
        <v>50</v>
      </c>
    </row>
    <row r="250" spans="2:3" x14ac:dyDescent="0.2">
      <c r="B250" s="26" t="s">
        <v>42</v>
      </c>
      <c r="C250" s="28">
        <v>20</v>
      </c>
    </row>
    <row r="251" spans="2:3" x14ac:dyDescent="0.2">
      <c r="B251" s="26" t="s">
        <v>37</v>
      </c>
      <c r="C251" s="28">
        <v>30</v>
      </c>
    </row>
    <row r="252" spans="2:3" x14ac:dyDescent="0.2">
      <c r="B252" s="26" t="s">
        <v>38</v>
      </c>
      <c r="C252" s="28">
        <v>40</v>
      </c>
    </row>
    <row r="253" spans="2:3" x14ac:dyDescent="0.2">
      <c r="B253" s="26" t="s">
        <v>41</v>
      </c>
      <c r="C253" s="28">
        <v>30</v>
      </c>
    </row>
    <row r="254" spans="2:3" x14ac:dyDescent="0.2">
      <c r="B254" s="26" t="s">
        <v>42</v>
      </c>
      <c r="C254" s="28">
        <v>30</v>
      </c>
    </row>
    <row r="255" spans="2:3" x14ac:dyDescent="0.2">
      <c r="B255" s="26" t="s">
        <v>37</v>
      </c>
      <c r="C255" s="28">
        <v>20</v>
      </c>
    </row>
    <row r="256" spans="2:3" x14ac:dyDescent="0.2">
      <c r="B256" s="26" t="s">
        <v>38</v>
      </c>
      <c r="C256" s="28">
        <v>20</v>
      </c>
    </row>
    <row r="257" spans="2:3" x14ac:dyDescent="0.2">
      <c r="B257" s="26" t="s">
        <v>41</v>
      </c>
      <c r="C257" s="28">
        <v>50</v>
      </c>
    </row>
    <row r="258" spans="2:3" x14ac:dyDescent="0.2">
      <c r="B258" s="26" t="s">
        <v>42</v>
      </c>
      <c r="C258" s="28">
        <v>20</v>
      </c>
    </row>
    <row r="259" spans="2:3" x14ac:dyDescent="0.2">
      <c r="B259" s="26" t="s">
        <v>37</v>
      </c>
      <c r="C259" s="28">
        <v>30</v>
      </c>
    </row>
    <row r="260" spans="2:3" x14ac:dyDescent="0.2">
      <c r="B260" s="26" t="s">
        <v>38</v>
      </c>
      <c r="C260" s="28">
        <v>40</v>
      </c>
    </row>
    <row r="261" spans="2:3" x14ac:dyDescent="0.2">
      <c r="B261" s="26" t="s">
        <v>41</v>
      </c>
      <c r="C261" s="28">
        <v>30</v>
      </c>
    </row>
    <row r="262" spans="2:3" x14ac:dyDescent="0.2">
      <c r="B262" s="26" t="s">
        <v>42</v>
      </c>
      <c r="C262" s="28">
        <v>30</v>
      </c>
    </row>
    <row r="263" spans="2:3" x14ac:dyDescent="0.2">
      <c r="B263" s="26" t="s">
        <v>41</v>
      </c>
      <c r="C263" s="28">
        <v>20</v>
      </c>
    </row>
    <row r="264" spans="2:3" x14ac:dyDescent="0.2">
      <c r="B264" s="26" t="s">
        <v>42</v>
      </c>
      <c r="C264" s="28">
        <v>50</v>
      </c>
    </row>
    <row r="265" spans="2:3" x14ac:dyDescent="0.2">
      <c r="B265" s="26" t="s">
        <v>37</v>
      </c>
      <c r="C265" s="28">
        <v>20</v>
      </c>
    </row>
    <row r="266" spans="2:3" x14ac:dyDescent="0.2">
      <c r="B266" s="26" t="s">
        <v>37</v>
      </c>
      <c r="C266" s="28">
        <v>20</v>
      </c>
    </row>
    <row r="267" spans="2:3" x14ac:dyDescent="0.2">
      <c r="B267" s="26" t="s">
        <v>38</v>
      </c>
      <c r="C267" s="28">
        <v>30</v>
      </c>
    </row>
    <row r="268" spans="2:3" x14ac:dyDescent="0.2">
      <c r="B268" s="26" t="s">
        <v>41</v>
      </c>
      <c r="C268" s="28">
        <v>40</v>
      </c>
    </row>
    <row r="269" spans="2:3" x14ac:dyDescent="0.2">
      <c r="B269" s="26" t="s">
        <v>42</v>
      </c>
      <c r="C269" s="28">
        <v>20</v>
      </c>
    </row>
    <row r="270" spans="2:3" x14ac:dyDescent="0.2">
      <c r="B270" s="26" t="s">
        <v>37</v>
      </c>
      <c r="C270" s="28">
        <v>30</v>
      </c>
    </row>
    <row r="271" spans="2:3" x14ac:dyDescent="0.2">
      <c r="B271" s="26" t="s">
        <v>38</v>
      </c>
      <c r="C271" s="28">
        <v>20</v>
      </c>
    </row>
    <row r="272" spans="2:3" x14ac:dyDescent="0.2">
      <c r="B272" s="26" t="s">
        <v>41</v>
      </c>
      <c r="C272" s="28">
        <v>50</v>
      </c>
    </row>
    <row r="273" spans="2:3" x14ac:dyDescent="0.2">
      <c r="B273" s="26" t="s">
        <v>42</v>
      </c>
      <c r="C273" s="28">
        <v>20</v>
      </c>
    </row>
    <row r="274" spans="2:3" x14ac:dyDescent="0.2">
      <c r="B274" s="26" t="s">
        <v>37</v>
      </c>
      <c r="C274" s="28">
        <v>30</v>
      </c>
    </row>
    <row r="275" spans="2:3" x14ac:dyDescent="0.2">
      <c r="B275" s="26" t="s">
        <v>38</v>
      </c>
      <c r="C275" s="28">
        <v>40</v>
      </c>
    </row>
    <row r="276" spans="2:3" x14ac:dyDescent="0.2">
      <c r="B276" s="26" t="s">
        <v>41</v>
      </c>
      <c r="C276" s="28">
        <v>30</v>
      </c>
    </row>
    <row r="277" spans="2:3" x14ac:dyDescent="0.2">
      <c r="B277" s="26" t="s">
        <v>42</v>
      </c>
      <c r="C277" s="28">
        <v>30</v>
      </c>
    </row>
    <row r="278" spans="2:3" x14ac:dyDescent="0.2">
      <c r="B278" s="26" t="s">
        <v>37</v>
      </c>
      <c r="C278" s="28">
        <v>20</v>
      </c>
    </row>
    <row r="279" spans="2:3" x14ac:dyDescent="0.2">
      <c r="B279" s="26" t="s">
        <v>38</v>
      </c>
      <c r="C279" s="28">
        <v>20</v>
      </c>
    </row>
    <row r="280" spans="2:3" x14ac:dyDescent="0.2">
      <c r="B280" s="26" t="s">
        <v>41</v>
      </c>
      <c r="C280" s="28">
        <v>50</v>
      </c>
    </row>
    <row r="281" spans="2:3" x14ac:dyDescent="0.2">
      <c r="B281" s="26" t="s">
        <v>42</v>
      </c>
      <c r="C281" s="28">
        <v>20</v>
      </c>
    </row>
    <row r="282" spans="2:3" x14ac:dyDescent="0.2">
      <c r="B282" s="26" t="s">
        <v>37</v>
      </c>
      <c r="C282" s="28">
        <v>30</v>
      </c>
    </row>
    <row r="283" spans="2:3" x14ac:dyDescent="0.2">
      <c r="B283" s="26" t="s">
        <v>38</v>
      </c>
      <c r="C283" s="28">
        <v>40</v>
      </c>
    </row>
    <row r="284" spans="2:3" x14ac:dyDescent="0.2">
      <c r="B284" s="26" t="s">
        <v>41</v>
      </c>
      <c r="C284" s="28">
        <v>30</v>
      </c>
    </row>
    <row r="285" spans="2:3" x14ac:dyDescent="0.2">
      <c r="B285" s="26" t="s">
        <v>42</v>
      </c>
      <c r="C285" s="28">
        <v>30</v>
      </c>
    </row>
    <row r="286" spans="2:3" x14ac:dyDescent="0.2">
      <c r="B286" s="26" t="s">
        <v>37</v>
      </c>
      <c r="C286" s="28">
        <v>20</v>
      </c>
    </row>
    <row r="287" spans="2:3" x14ac:dyDescent="0.2">
      <c r="B287" s="26" t="s">
        <v>38</v>
      </c>
      <c r="C287" s="28">
        <v>20</v>
      </c>
    </row>
    <row r="288" spans="2:3" x14ac:dyDescent="0.2">
      <c r="B288" s="26" t="s">
        <v>41</v>
      </c>
      <c r="C288" s="28">
        <v>50</v>
      </c>
    </row>
    <row r="289" spans="2:3" x14ac:dyDescent="0.2">
      <c r="B289" s="26" t="s">
        <v>42</v>
      </c>
      <c r="C289" s="28">
        <v>20</v>
      </c>
    </row>
    <row r="290" spans="2:3" x14ac:dyDescent="0.2">
      <c r="B290" s="26" t="s">
        <v>37</v>
      </c>
      <c r="C290" s="28">
        <v>30</v>
      </c>
    </row>
    <row r="291" spans="2:3" x14ac:dyDescent="0.2">
      <c r="B291" s="26" t="s">
        <v>38</v>
      </c>
      <c r="C291" s="28">
        <v>40</v>
      </c>
    </row>
    <row r="292" spans="2:3" x14ac:dyDescent="0.2">
      <c r="B292" s="26" t="s">
        <v>41</v>
      </c>
      <c r="C292" s="28">
        <v>30</v>
      </c>
    </row>
    <row r="293" spans="2:3" x14ac:dyDescent="0.2">
      <c r="B293" s="26" t="s">
        <v>42</v>
      </c>
      <c r="C293" s="28">
        <v>30</v>
      </c>
    </row>
    <row r="294" spans="2:3" x14ac:dyDescent="0.2">
      <c r="B294" s="26" t="s">
        <v>41</v>
      </c>
      <c r="C294" s="28">
        <v>20</v>
      </c>
    </row>
    <row r="295" spans="2:3" x14ac:dyDescent="0.2">
      <c r="B295" s="26" t="s">
        <v>40</v>
      </c>
      <c r="C295" s="28">
        <v>50</v>
      </c>
    </row>
    <row r="296" spans="2:3" x14ac:dyDescent="0.2">
      <c r="B296" s="26" t="s">
        <v>37</v>
      </c>
      <c r="C296" s="28">
        <v>20</v>
      </c>
    </row>
    <row r="297" spans="2:3" x14ac:dyDescent="0.2">
      <c r="B297" s="26" t="s">
        <v>37</v>
      </c>
      <c r="C297" s="28">
        <v>20</v>
      </c>
    </row>
    <row r="298" spans="2:3" x14ac:dyDescent="0.2">
      <c r="B298" s="26" t="s">
        <v>38</v>
      </c>
      <c r="C298" s="28">
        <v>30</v>
      </c>
    </row>
    <row r="299" spans="2:3" x14ac:dyDescent="0.2">
      <c r="B299" s="26" t="s">
        <v>41</v>
      </c>
      <c r="C299" s="28">
        <v>40</v>
      </c>
    </row>
    <row r="300" spans="2:3" x14ac:dyDescent="0.2">
      <c r="B300" s="26" t="s">
        <v>42</v>
      </c>
      <c r="C300" s="28">
        <v>20</v>
      </c>
    </row>
    <row r="301" spans="2:3" x14ac:dyDescent="0.2">
      <c r="B301" s="26" t="s">
        <v>37</v>
      </c>
      <c r="C301" s="28">
        <v>30</v>
      </c>
    </row>
    <row r="302" spans="2:3" x14ac:dyDescent="0.2">
      <c r="B302" s="26" t="s">
        <v>38</v>
      </c>
      <c r="C302" s="28">
        <v>20</v>
      </c>
    </row>
    <row r="303" spans="2:3" x14ac:dyDescent="0.2">
      <c r="B303" s="26" t="s">
        <v>41</v>
      </c>
      <c r="C303" s="28">
        <v>50</v>
      </c>
    </row>
    <row r="304" spans="2:3" x14ac:dyDescent="0.2">
      <c r="B304" s="52" t="s">
        <v>94</v>
      </c>
      <c r="C304" s="28">
        <v>20</v>
      </c>
    </row>
    <row r="305" spans="2:3" x14ac:dyDescent="0.2">
      <c r="B305" s="26" t="s">
        <v>37</v>
      </c>
      <c r="C305" s="28">
        <v>30</v>
      </c>
    </row>
    <row r="306" spans="2:3" x14ac:dyDescent="0.2">
      <c r="B306" s="26" t="s">
        <v>38</v>
      </c>
      <c r="C306" s="28">
        <v>40</v>
      </c>
    </row>
    <row r="307" spans="2:3" x14ac:dyDescent="0.2">
      <c r="B307" s="26" t="s">
        <v>41</v>
      </c>
      <c r="C307" s="28">
        <v>30</v>
      </c>
    </row>
    <row r="308" spans="2:3" x14ac:dyDescent="0.2">
      <c r="B308" s="26" t="s">
        <v>42</v>
      </c>
      <c r="C308" s="28">
        <v>30</v>
      </c>
    </row>
    <row r="309" spans="2:3" x14ac:dyDescent="0.2">
      <c r="B309" s="26" t="s">
        <v>37</v>
      </c>
      <c r="C309" s="28">
        <v>20</v>
      </c>
    </row>
    <row r="310" spans="2:3" x14ac:dyDescent="0.2">
      <c r="B310" s="26" t="s">
        <v>38</v>
      </c>
      <c r="C310" s="28">
        <v>20</v>
      </c>
    </row>
    <row r="311" spans="2:3" x14ac:dyDescent="0.2">
      <c r="B311" s="26" t="s">
        <v>41</v>
      </c>
      <c r="C311" s="28">
        <v>50</v>
      </c>
    </row>
    <row r="312" spans="2:3" x14ac:dyDescent="0.2">
      <c r="B312" s="26" t="s">
        <v>42</v>
      </c>
      <c r="C312" s="28">
        <v>20</v>
      </c>
    </row>
    <row r="313" spans="2:3" x14ac:dyDescent="0.2">
      <c r="B313" s="26" t="s">
        <v>37</v>
      </c>
      <c r="C313" s="28">
        <v>30</v>
      </c>
    </row>
    <row r="314" spans="2:3" x14ac:dyDescent="0.2">
      <c r="B314" s="26" t="s">
        <v>38</v>
      </c>
      <c r="C314" s="28">
        <v>40</v>
      </c>
    </row>
    <row r="315" spans="2:3" x14ac:dyDescent="0.2">
      <c r="B315" s="26" t="s">
        <v>41</v>
      </c>
      <c r="C315" s="28">
        <v>30</v>
      </c>
    </row>
    <row r="316" spans="2:3" x14ac:dyDescent="0.2">
      <c r="B316" s="26" t="s">
        <v>42</v>
      </c>
      <c r="C316" s="28">
        <v>30</v>
      </c>
    </row>
    <row r="317" spans="2:3" x14ac:dyDescent="0.2">
      <c r="B317" s="26" t="s">
        <v>37</v>
      </c>
      <c r="C317" s="28">
        <v>20</v>
      </c>
    </row>
    <row r="318" spans="2:3" x14ac:dyDescent="0.2">
      <c r="B318" s="52" t="s">
        <v>94</v>
      </c>
      <c r="C318" s="28">
        <v>20</v>
      </c>
    </row>
    <row r="319" spans="2:3" x14ac:dyDescent="0.2">
      <c r="B319" s="26" t="s">
        <v>41</v>
      </c>
      <c r="C319" s="28">
        <v>50</v>
      </c>
    </row>
    <row r="320" spans="2:3" x14ac:dyDescent="0.2">
      <c r="B320" s="26" t="s">
        <v>42</v>
      </c>
      <c r="C320" s="28">
        <v>20</v>
      </c>
    </row>
    <row r="321" spans="2:3" x14ac:dyDescent="0.2">
      <c r="B321" s="26" t="s">
        <v>37</v>
      </c>
      <c r="C321" s="28">
        <v>30</v>
      </c>
    </row>
    <row r="322" spans="2:3" x14ac:dyDescent="0.2">
      <c r="B322" s="26" t="s">
        <v>38</v>
      </c>
      <c r="C322" s="28">
        <v>40</v>
      </c>
    </row>
    <row r="323" spans="2:3" x14ac:dyDescent="0.2">
      <c r="B323" s="26" t="s">
        <v>41</v>
      </c>
      <c r="C323" s="28">
        <v>30</v>
      </c>
    </row>
    <row r="324" spans="2:3" x14ac:dyDescent="0.2">
      <c r="B324" s="26" t="s">
        <v>42</v>
      </c>
      <c r="C324" s="28">
        <v>30</v>
      </c>
    </row>
    <row r="325" spans="2:3" x14ac:dyDescent="0.2">
      <c r="B325" s="26" t="s">
        <v>41</v>
      </c>
      <c r="C325" s="28">
        <v>20</v>
      </c>
    </row>
    <row r="326" spans="2:3" x14ac:dyDescent="0.2">
      <c r="B326" s="26" t="s">
        <v>42</v>
      </c>
      <c r="C326" s="28">
        <v>50</v>
      </c>
    </row>
    <row r="327" spans="2:3" x14ac:dyDescent="0.2">
      <c r="B327" s="26" t="s">
        <v>37</v>
      </c>
      <c r="C327" s="28">
        <v>20</v>
      </c>
    </row>
    <row r="328" spans="2:3" x14ac:dyDescent="0.2">
      <c r="B328" s="26" t="s">
        <v>37</v>
      </c>
      <c r="C328" s="28">
        <v>20</v>
      </c>
    </row>
    <row r="329" spans="2:3" x14ac:dyDescent="0.2">
      <c r="B329" s="26" t="s">
        <v>38</v>
      </c>
      <c r="C329" s="28">
        <v>30</v>
      </c>
    </row>
    <row r="330" spans="2:3" x14ac:dyDescent="0.2">
      <c r="B330" s="26" t="s">
        <v>41</v>
      </c>
      <c r="C330" s="28">
        <v>40</v>
      </c>
    </row>
    <row r="331" spans="2:3" x14ac:dyDescent="0.2">
      <c r="B331" s="26" t="s">
        <v>42</v>
      </c>
      <c r="C331" s="28">
        <v>20</v>
      </c>
    </row>
    <row r="332" spans="2:3" x14ac:dyDescent="0.2">
      <c r="B332" s="26" t="s">
        <v>37</v>
      </c>
      <c r="C332" s="28">
        <v>30</v>
      </c>
    </row>
    <row r="333" spans="2:3" x14ac:dyDescent="0.2">
      <c r="B333" s="26" t="s">
        <v>38</v>
      </c>
      <c r="C333" s="28">
        <v>20</v>
      </c>
    </row>
    <row r="334" spans="2:3" x14ac:dyDescent="0.2">
      <c r="B334" s="26" t="s">
        <v>41</v>
      </c>
      <c r="C334" s="28">
        <v>50</v>
      </c>
    </row>
    <row r="335" spans="2:3" x14ac:dyDescent="0.2">
      <c r="B335" s="26" t="s">
        <v>42</v>
      </c>
      <c r="C335" s="28">
        <v>20</v>
      </c>
    </row>
    <row r="336" spans="2:3" x14ac:dyDescent="0.2">
      <c r="B336" s="26" t="s">
        <v>37</v>
      </c>
      <c r="C336" s="28">
        <v>30</v>
      </c>
    </row>
    <row r="337" spans="2:3" x14ac:dyDescent="0.2">
      <c r="B337" s="26" t="s">
        <v>38</v>
      </c>
      <c r="C337" s="28">
        <v>40</v>
      </c>
    </row>
    <row r="338" spans="2:3" x14ac:dyDescent="0.2">
      <c r="B338" s="26" t="s">
        <v>41</v>
      </c>
      <c r="C338" s="28">
        <v>30</v>
      </c>
    </row>
    <row r="339" spans="2:3" x14ac:dyDescent="0.2">
      <c r="B339" s="26" t="s">
        <v>42</v>
      </c>
      <c r="C339" s="28">
        <v>30</v>
      </c>
    </row>
    <row r="340" spans="2:3" x14ac:dyDescent="0.2">
      <c r="B340" s="26" t="s">
        <v>37</v>
      </c>
      <c r="C340" s="28">
        <v>20</v>
      </c>
    </row>
    <row r="341" spans="2:3" x14ac:dyDescent="0.2">
      <c r="B341" s="26" t="s">
        <v>38</v>
      </c>
      <c r="C341" s="28">
        <v>20</v>
      </c>
    </row>
    <row r="342" spans="2:3" x14ac:dyDescent="0.2">
      <c r="B342" s="26" t="s">
        <v>41</v>
      </c>
      <c r="C342" s="28">
        <v>50</v>
      </c>
    </row>
    <row r="343" spans="2:3" x14ac:dyDescent="0.2">
      <c r="B343" s="26" t="s">
        <v>42</v>
      </c>
      <c r="C343" s="28">
        <v>20</v>
      </c>
    </row>
    <row r="344" spans="2:3" x14ac:dyDescent="0.2">
      <c r="B344" s="26" t="s">
        <v>37</v>
      </c>
      <c r="C344" s="28">
        <v>30</v>
      </c>
    </row>
    <row r="345" spans="2:3" x14ac:dyDescent="0.2">
      <c r="B345" s="26" t="s">
        <v>38</v>
      </c>
      <c r="C345" s="28">
        <v>40</v>
      </c>
    </row>
    <row r="346" spans="2:3" x14ac:dyDescent="0.2">
      <c r="B346" s="26" t="s">
        <v>41</v>
      </c>
      <c r="C346" s="28">
        <v>30</v>
      </c>
    </row>
    <row r="347" spans="2:3" x14ac:dyDescent="0.2">
      <c r="B347" s="26" t="s">
        <v>42</v>
      </c>
      <c r="C347" s="28">
        <v>30</v>
      </c>
    </row>
    <row r="348" spans="2:3" x14ac:dyDescent="0.2">
      <c r="B348" s="26" t="s">
        <v>37</v>
      </c>
      <c r="C348" s="28">
        <v>20</v>
      </c>
    </row>
    <row r="349" spans="2:3" x14ac:dyDescent="0.2">
      <c r="B349" s="26" t="s">
        <v>38</v>
      </c>
      <c r="C349" s="28">
        <v>20</v>
      </c>
    </row>
    <row r="350" spans="2:3" x14ac:dyDescent="0.2">
      <c r="B350" s="26" t="s">
        <v>41</v>
      </c>
      <c r="C350" s="28">
        <v>50</v>
      </c>
    </row>
    <row r="351" spans="2:3" x14ac:dyDescent="0.2">
      <c r="B351" s="26" t="s">
        <v>42</v>
      </c>
      <c r="C351" s="28">
        <v>20</v>
      </c>
    </row>
    <row r="352" spans="2:3" x14ac:dyDescent="0.2">
      <c r="B352" s="26" t="s">
        <v>37</v>
      </c>
      <c r="C352" s="28">
        <v>30</v>
      </c>
    </row>
    <row r="353" spans="2:3" x14ac:dyDescent="0.2">
      <c r="B353" s="26" t="s">
        <v>38</v>
      </c>
      <c r="C353" s="28">
        <v>40</v>
      </c>
    </row>
    <row r="354" spans="2:3" x14ac:dyDescent="0.2">
      <c r="B354" s="26" t="s">
        <v>41</v>
      </c>
      <c r="C354" s="28">
        <v>30</v>
      </c>
    </row>
    <row r="355" spans="2:3" x14ac:dyDescent="0.2">
      <c r="B355" s="26" t="s">
        <v>42</v>
      </c>
      <c r="C355" s="28">
        <v>30</v>
      </c>
    </row>
    <row r="356" spans="2:3" x14ac:dyDescent="0.2">
      <c r="B356" s="26" t="s">
        <v>41</v>
      </c>
      <c r="C356" s="28">
        <v>20</v>
      </c>
    </row>
    <row r="357" spans="2:3" x14ac:dyDescent="0.2">
      <c r="B357" s="26" t="s">
        <v>42</v>
      </c>
      <c r="C357" s="28">
        <v>50</v>
      </c>
    </row>
    <row r="358" spans="2:3" x14ac:dyDescent="0.2">
      <c r="B358" s="26" t="s">
        <v>37</v>
      </c>
      <c r="C358" s="28">
        <v>20</v>
      </c>
    </row>
    <row r="359" spans="2:3" x14ac:dyDescent="0.2">
      <c r="B359" s="26" t="s">
        <v>37</v>
      </c>
      <c r="C359" s="28">
        <v>20</v>
      </c>
    </row>
    <row r="360" spans="2:3" x14ac:dyDescent="0.2">
      <c r="B360" s="26" t="s">
        <v>38</v>
      </c>
      <c r="C360" s="28">
        <v>30</v>
      </c>
    </row>
    <row r="361" spans="2:3" x14ac:dyDescent="0.2">
      <c r="B361" s="26" t="s">
        <v>41</v>
      </c>
      <c r="C361" s="28">
        <v>40</v>
      </c>
    </row>
    <row r="362" spans="2:3" x14ac:dyDescent="0.2">
      <c r="B362" s="26" t="s">
        <v>42</v>
      </c>
      <c r="C362" s="28">
        <v>20</v>
      </c>
    </row>
    <row r="363" spans="2:3" x14ac:dyDescent="0.2">
      <c r="B363" s="26" t="s">
        <v>37</v>
      </c>
      <c r="C363" s="28">
        <v>30</v>
      </c>
    </row>
    <row r="364" spans="2:3" x14ac:dyDescent="0.2">
      <c r="B364" s="26" t="s">
        <v>38</v>
      </c>
      <c r="C364" s="28">
        <v>20</v>
      </c>
    </row>
    <row r="365" spans="2:3" x14ac:dyDescent="0.2">
      <c r="B365" s="26" t="s">
        <v>41</v>
      </c>
      <c r="C365" s="28">
        <v>50</v>
      </c>
    </row>
    <row r="366" spans="2:3" x14ac:dyDescent="0.2">
      <c r="B366" s="26" t="s">
        <v>42</v>
      </c>
      <c r="C366" s="28">
        <v>20</v>
      </c>
    </row>
    <row r="367" spans="2:3" x14ac:dyDescent="0.2">
      <c r="B367" s="26" t="s">
        <v>37</v>
      </c>
      <c r="C367" s="28">
        <v>30</v>
      </c>
    </row>
    <row r="368" spans="2:3" x14ac:dyDescent="0.2">
      <c r="B368" s="26" t="s">
        <v>38</v>
      </c>
      <c r="C368" s="28">
        <v>40</v>
      </c>
    </row>
    <row r="369" spans="2:3" x14ac:dyDescent="0.2">
      <c r="B369" s="26" t="s">
        <v>41</v>
      </c>
      <c r="C369" s="28">
        <v>30</v>
      </c>
    </row>
    <row r="370" spans="2:3" x14ac:dyDescent="0.2">
      <c r="B370" s="26" t="s">
        <v>42</v>
      </c>
      <c r="C370" s="28">
        <v>30</v>
      </c>
    </row>
    <row r="371" spans="2:3" x14ac:dyDescent="0.2">
      <c r="B371" s="26" t="s">
        <v>37</v>
      </c>
      <c r="C371" s="28">
        <v>20</v>
      </c>
    </row>
    <row r="372" spans="2:3" x14ac:dyDescent="0.2">
      <c r="B372" s="26" t="s">
        <v>38</v>
      </c>
      <c r="C372" s="28">
        <v>20</v>
      </c>
    </row>
    <row r="373" spans="2:3" x14ac:dyDescent="0.2">
      <c r="B373" s="26" t="s">
        <v>41</v>
      </c>
      <c r="C373" s="28">
        <v>50</v>
      </c>
    </row>
    <row r="374" spans="2:3" x14ac:dyDescent="0.2">
      <c r="B374" s="26" t="s">
        <v>42</v>
      </c>
      <c r="C374" s="28">
        <v>20</v>
      </c>
    </row>
    <row r="375" spans="2:3" x14ac:dyDescent="0.2">
      <c r="B375" s="26" t="s">
        <v>37</v>
      </c>
      <c r="C375" s="28">
        <v>30</v>
      </c>
    </row>
    <row r="376" spans="2:3" x14ac:dyDescent="0.2">
      <c r="B376" s="26" t="s">
        <v>38</v>
      </c>
      <c r="C376" s="28">
        <v>40</v>
      </c>
    </row>
    <row r="377" spans="2:3" x14ac:dyDescent="0.2">
      <c r="B377" s="26" t="s">
        <v>41</v>
      </c>
      <c r="C377" s="28">
        <v>30</v>
      </c>
    </row>
    <row r="378" spans="2:3" x14ac:dyDescent="0.2">
      <c r="B378" s="26" t="s">
        <v>42</v>
      </c>
      <c r="C378" s="28">
        <v>30</v>
      </c>
    </row>
    <row r="379" spans="2:3" x14ac:dyDescent="0.2">
      <c r="B379" s="26" t="s">
        <v>37</v>
      </c>
      <c r="C379" s="28">
        <v>20</v>
      </c>
    </row>
    <row r="380" spans="2:3" x14ac:dyDescent="0.2">
      <c r="B380" s="26" t="s">
        <v>38</v>
      </c>
      <c r="C380" s="28">
        <v>20</v>
      </c>
    </row>
    <row r="381" spans="2:3" x14ac:dyDescent="0.2">
      <c r="B381" s="26" t="s">
        <v>41</v>
      </c>
      <c r="C381" s="28">
        <v>50</v>
      </c>
    </row>
    <row r="382" spans="2:3" x14ac:dyDescent="0.2">
      <c r="B382" s="26" t="s">
        <v>42</v>
      </c>
      <c r="C382" s="28">
        <v>20</v>
      </c>
    </row>
    <row r="383" spans="2:3" x14ac:dyDescent="0.2">
      <c r="B383" s="26" t="s">
        <v>37</v>
      </c>
      <c r="C383" s="28">
        <v>30</v>
      </c>
    </row>
    <row r="384" spans="2:3" x14ac:dyDescent="0.2">
      <c r="B384" s="26" t="s">
        <v>38</v>
      </c>
      <c r="C384" s="28">
        <v>40</v>
      </c>
    </row>
    <row r="385" spans="2:3" x14ac:dyDescent="0.2">
      <c r="B385" s="26" t="s">
        <v>41</v>
      </c>
      <c r="C385" s="28">
        <v>30</v>
      </c>
    </row>
    <row r="386" spans="2:3" x14ac:dyDescent="0.2">
      <c r="B386" s="26" t="s">
        <v>42</v>
      </c>
      <c r="C386" s="28">
        <v>30</v>
      </c>
    </row>
    <row r="387" spans="2:3" x14ac:dyDescent="0.2">
      <c r="B387" s="26" t="s">
        <v>41</v>
      </c>
      <c r="C387" s="28">
        <v>20</v>
      </c>
    </row>
    <row r="388" spans="2:3" x14ac:dyDescent="0.2">
      <c r="B388" s="26" t="s">
        <v>42</v>
      </c>
      <c r="C388" s="28">
        <v>50</v>
      </c>
    </row>
    <row r="389" spans="2:3" x14ac:dyDescent="0.2">
      <c r="B389" s="26" t="s">
        <v>37</v>
      </c>
      <c r="C389" s="28">
        <v>20</v>
      </c>
    </row>
    <row r="390" spans="2:3" x14ac:dyDescent="0.2">
      <c r="B390" s="26" t="s">
        <v>37</v>
      </c>
      <c r="C390" s="28">
        <v>20</v>
      </c>
    </row>
    <row r="391" spans="2:3" x14ac:dyDescent="0.2">
      <c r="B391" s="26" t="s">
        <v>38</v>
      </c>
      <c r="C391" s="28">
        <v>30</v>
      </c>
    </row>
    <row r="392" spans="2:3" x14ac:dyDescent="0.2">
      <c r="B392" s="26" t="s">
        <v>41</v>
      </c>
      <c r="C392" s="28">
        <v>40</v>
      </c>
    </row>
    <row r="393" spans="2:3" x14ac:dyDescent="0.2">
      <c r="B393" s="26" t="s">
        <v>42</v>
      </c>
      <c r="C393" s="28">
        <v>20</v>
      </c>
    </row>
    <row r="394" spans="2:3" x14ac:dyDescent="0.2">
      <c r="B394" s="26" t="s">
        <v>37</v>
      </c>
      <c r="C394" s="28">
        <v>30</v>
      </c>
    </row>
    <row r="395" spans="2:3" x14ac:dyDescent="0.2">
      <c r="B395" s="26" t="s">
        <v>38</v>
      </c>
      <c r="C395" s="28">
        <v>20</v>
      </c>
    </row>
    <row r="396" spans="2:3" x14ac:dyDescent="0.2">
      <c r="B396" s="26" t="s">
        <v>41</v>
      </c>
      <c r="C396" s="28">
        <v>50</v>
      </c>
    </row>
    <row r="397" spans="2:3" x14ac:dyDescent="0.2">
      <c r="B397" s="26" t="s">
        <v>42</v>
      </c>
      <c r="C397" s="28">
        <v>20</v>
      </c>
    </row>
    <row r="398" spans="2:3" x14ac:dyDescent="0.2">
      <c r="B398" s="26" t="s">
        <v>37</v>
      </c>
      <c r="C398" s="28">
        <v>30</v>
      </c>
    </row>
    <row r="399" spans="2:3" x14ac:dyDescent="0.2">
      <c r="B399" s="26" t="s">
        <v>38</v>
      </c>
      <c r="C399" s="28">
        <v>40</v>
      </c>
    </row>
    <row r="400" spans="2:3" x14ac:dyDescent="0.2">
      <c r="B400" s="26" t="s">
        <v>41</v>
      </c>
      <c r="C400" s="28">
        <v>30</v>
      </c>
    </row>
    <row r="401" spans="2:3" x14ac:dyDescent="0.2">
      <c r="B401" s="26" t="s">
        <v>42</v>
      </c>
      <c r="C401" s="28">
        <v>30</v>
      </c>
    </row>
    <row r="402" spans="2:3" x14ac:dyDescent="0.2">
      <c r="B402" s="26" t="s">
        <v>37</v>
      </c>
      <c r="C402" s="28">
        <v>20</v>
      </c>
    </row>
    <row r="403" spans="2:3" x14ac:dyDescent="0.2">
      <c r="B403" s="26" t="s">
        <v>38</v>
      </c>
      <c r="C403" s="28">
        <v>20</v>
      </c>
    </row>
    <row r="404" spans="2:3" x14ac:dyDescent="0.2">
      <c r="B404" s="26" t="s">
        <v>41</v>
      </c>
      <c r="C404" s="28">
        <v>50</v>
      </c>
    </row>
    <row r="405" spans="2:3" x14ac:dyDescent="0.2">
      <c r="B405" s="26" t="s">
        <v>42</v>
      </c>
      <c r="C405" s="28">
        <v>20</v>
      </c>
    </row>
    <row r="406" spans="2:3" x14ac:dyDescent="0.2">
      <c r="B406" s="26" t="s">
        <v>37</v>
      </c>
      <c r="C406" s="28">
        <v>30</v>
      </c>
    </row>
    <row r="407" spans="2:3" x14ac:dyDescent="0.2">
      <c r="B407" s="26" t="s">
        <v>38</v>
      </c>
      <c r="C407" s="28">
        <v>40</v>
      </c>
    </row>
    <row r="408" spans="2:3" x14ac:dyDescent="0.2">
      <c r="B408" s="26" t="s">
        <v>41</v>
      </c>
      <c r="C408" s="28">
        <v>30</v>
      </c>
    </row>
    <row r="409" spans="2:3" x14ac:dyDescent="0.2">
      <c r="B409" s="26" t="s">
        <v>42</v>
      </c>
      <c r="C409" s="28">
        <v>30</v>
      </c>
    </row>
    <row r="410" spans="2:3" x14ac:dyDescent="0.2">
      <c r="B410" s="26" t="s">
        <v>37</v>
      </c>
      <c r="C410" s="28">
        <v>20</v>
      </c>
    </row>
    <row r="411" spans="2:3" x14ac:dyDescent="0.2">
      <c r="B411" s="26" t="s">
        <v>38</v>
      </c>
      <c r="C411" s="28">
        <v>20</v>
      </c>
    </row>
    <row r="412" spans="2:3" x14ac:dyDescent="0.2">
      <c r="B412" s="26" t="s">
        <v>41</v>
      </c>
      <c r="C412" s="28">
        <v>50</v>
      </c>
    </row>
    <row r="413" spans="2:3" x14ac:dyDescent="0.2">
      <c r="B413" s="26" t="s">
        <v>42</v>
      </c>
      <c r="C413" s="28">
        <v>20</v>
      </c>
    </row>
    <row r="414" spans="2:3" x14ac:dyDescent="0.2">
      <c r="B414" s="26" t="s">
        <v>37</v>
      </c>
      <c r="C414" s="28">
        <v>30</v>
      </c>
    </row>
    <row r="415" spans="2:3" x14ac:dyDescent="0.2">
      <c r="B415" s="26" t="s">
        <v>38</v>
      </c>
      <c r="C415" s="28">
        <v>40</v>
      </c>
    </row>
    <row r="416" spans="2:3" x14ac:dyDescent="0.2">
      <c r="B416" s="26" t="s">
        <v>41</v>
      </c>
      <c r="C416" s="28">
        <v>30</v>
      </c>
    </row>
    <row r="417" spans="2:3" x14ac:dyDescent="0.2">
      <c r="B417" s="26" t="s">
        <v>42</v>
      </c>
      <c r="C417" s="28">
        <v>30</v>
      </c>
    </row>
    <row r="418" spans="2:3" x14ac:dyDescent="0.2">
      <c r="B418" s="26" t="s">
        <v>41</v>
      </c>
      <c r="C418" s="28">
        <v>20</v>
      </c>
    </row>
    <row r="419" spans="2:3" x14ac:dyDescent="0.2">
      <c r="B419" s="26" t="s">
        <v>42</v>
      </c>
      <c r="C419" s="28">
        <v>50</v>
      </c>
    </row>
    <row r="420" spans="2:3" x14ac:dyDescent="0.2">
      <c r="B420" s="26" t="s">
        <v>37</v>
      </c>
      <c r="C420" s="28">
        <v>20</v>
      </c>
    </row>
    <row r="421" spans="2:3" x14ac:dyDescent="0.2">
      <c r="B421" s="26" t="s">
        <v>37</v>
      </c>
      <c r="C421" s="28">
        <v>20</v>
      </c>
    </row>
    <row r="422" spans="2:3" x14ac:dyDescent="0.2">
      <c r="B422" s="26" t="s">
        <v>38</v>
      </c>
      <c r="C422" s="28">
        <v>30</v>
      </c>
    </row>
    <row r="423" spans="2:3" x14ac:dyDescent="0.2">
      <c r="B423" s="26" t="s">
        <v>41</v>
      </c>
      <c r="C423" s="28">
        <v>40</v>
      </c>
    </row>
    <row r="424" spans="2:3" x14ac:dyDescent="0.2">
      <c r="B424" s="26" t="s">
        <v>42</v>
      </c>
      <c r="C424" s="28">
        <v>20</v>
      </c>
    </row>
    <row r="425" spans="2:3" x14ac:dyDescent="0.2">
      <c r="B425" s="26" t="s">
        <v>37</v>
      </c>
      <c r="C425" s="28">
        <v>30</v>
      </c>
    </row>
    <row r="426" spans="2:3" x14ac:dyDescent="0.2">
      <c r="B426" s="26" t="s">
        <v>38</v>
      </c>
      <c r="C426" s="28">
        <v>20</v>
      </c>
    </row>
    <row r="427" spans="2:3" x14ac:dyDescent="0.2">
      <c r="B427" s="26" t="s">
        <v>41</v>
      </c>
      <c r="C427" s="28">
        <v>50</v>
      </c>
    </row>
    <row r="428" spans="2:3" x14ac:dyDescent="0.2">
      <c r="B428" s="26" t="s">
        <v>42</v>
      </c>
      <c r="C428" s="28">
        <v>20</v>
      </c>
    </row>
    <row r="429" spans="2:3" x14ac:dyDescent="0.2">
      <c r="B429" s="26" t="s">
        <v>37</v>
      </c>
      <c r="C429" s="28">
        <v>30</v>
      </c>
    </row>
    <row r="430" spans="2:3" x14ac:dyDescent="0.2">
      <c r="B430" s="26" t="s">
        <v>38</v>
      </c>
      <c r="C430" s="28">
        <v>40</v>
      </c>
    </row>
    <row r="431" spans="2:3" x14ac:dyDescent="0.2">
      <c r="B431" s="26" t="s">
        <v>41</v>
      </c>
      <c r="C431" s="28">
        <v>30</v>
      </c>
    </row>
    <row r="432" spans="2:3" x14ac:dyDescent="0.2">
      <c r="B432" s="26" t="s">
        <v>42</v>
      </c>
      <c r="C432" s="28">
        <v>30</v>
      </c>
    </row>
    <row r="433" spans="2:3" x14ac:dyDescent="0.2">
      <c r="B433" s="26" t="s">
        <v>37</v>
      </c>
      <c r="C433" s="28">
        <v>20</v>
      </c>
    </row>
    <row r="434" spans="2:3" x14ac:dyDescent="0.2">
      <c r="B434" s="26" t="s">
        <v>38</v>
      </c>
      <c r="C434" s="28">
        <v>20</v>
      </c>
    </row>
    <row r="435" spans="2:3" x14ac:dyDescent="0.2">
      <c r="B435" s="26" t="s">
        <v>41</v>
      </c>
      <c r="C435" s="28">
        <v>50</v>
      </c>
    </row>
    <row r="436" spans="2:3" x14ac:dyDescent="0.2">
      <c r="B436" s="26" t="s">
        <v>40</v>
      </c>
      <c r="C436" s="28">
        <v>20</v>
      </c>
    </row>
    <row r="437" spans="2:3" x14ac:dyDescent="0.2">
      <c r="B437" s="26" t="s">
        <v>37</v>
      </c>
      <c r="C437" s="28">
        <v>30</v>
      </c>
    </row>
    <row r="438" spans="2:3" x14ac:dyDescent="0.2">
      <c r="B438" s="26" t="s">
        <v>38</v>
      </c>
      <c r="C438" s="28">
        <v>40</v>
      </c>
    </row>
    <row r="439" spans="2:3" x14ac:dyDescent="0.2">
      <c r="B439" s="26" t="s">
        <v>41</v>
      </c>
      <c r="C439" s="28">
        <v>30</v>
      </c>
    </row>
    <row r="440" spans="2:3" x14ac:dyDescent="0.2">
      <c r="B440" s="26" t="s">
        <v>42</v>
      </c>
      <c r="C440" s="28">
        <v>30</v>
      </c>
    </row>
    <row r="441" spans="2:3" x14ac:dyDescent="0.2">
      <c r="B441" s="26" t="s">
        <v>37</v>
      </c>
      <c r="C441" s="28">
        <v>20</v>
      </c>
    </row>
    <row r="442" spans="2:3" x14ac:dyDescent="0.2">
      <c r="B442" s="26" t="s">
        <v>38</v>
      </c>
      <c r="C442" s="28">
        <v>20</v>
      </c>
    </row>
    <row r="443" spans="2:3" x14ac:dyDescent="0.2">
      <c r="B443" s="26" t="s">
        <v>41</v>
      </c>
      <c r="C443" s="28">
        <v>50</v>
      </c>
    </row>
    <row r="444" spans="2:3" x14ac:dyDescent="0.2">
      <c r="B444" s="26" t="s">
        <v>42</v>
      </c>
      <c r="C444" s="28">
        <v>20</v>
      </c>
    </row>
    <row r="445" spans="2:3" x14ac:dyDescent="0.2">
      <c r="B445" s="26" t="s">
        <v>37</v>
      </c>
      <c r="C445" s="28">
        <v>30</v>
      </c>
    </row>
    <row r="446" spans="2:3" x14ac:dyDescent="0.2">
      <c r="B446" s="26" t="s">
        <v>38</v>
      </c>
      <c r="C446" s="28">
        <v>40</v>
      </c>
    </row>
    <row r="447" spans="2:3" x14ac:dyDescent="0.2">
      <c r="B447" s="26" t="s">
        <v>41</v>
      </c>
      <c r="C447" s="28">
        <v>30</v>
      </c>
    </row>
    <row r="448" spans="2:3" x14ac:dyDescent="0.2">
      <c r="B448" s="26" t="s">
        <v>42</v>
      </c>
      <c r="C448" s="28">
        <v>30</v>
      </c>
    </row>
    <row r="449" spans="2:3" x14ac:dyDescent="0.2">
      <c r="B449" s="26" t="s">
        <v>41</v>
      </c>
      <c r="C449" s="28">
        <v>20</v>
      </c>
    </row>
    <row r="450" spans="2:3" x14ac:dyDescent="0.2">
      <c r="B450" s="26" t="s">
        <v>42</v>
      </c>
      <c r="C450" s="28">
        <v>50</v>
      </c>
    </row>
    <row r="451" spans="2:3" x14ac:dyDescent="0.2">
      <c r="B451" s="27" t="s">
        <v>37</v>
      </c>
      <c r="C451" s="29">
        <v>20</v>
      </c>
    </row>
  </sheetData>
  <mergeCells count="1">
    <mergeCell ref="B14:C14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4"/>
  <sheetViews>
    <sheetView showGridLines="0" topLeftCell="B1" workbookViewId="0">
      <selection activeCell="K27" sqref="K27"/>
    </sheetView>
  </sheetViews>
  <sheetFormatPr defaultRowHeight="12.75" x14ac:dyDescent="0.2"/>
  <sheetData>
    <row r="2" spans="2:9" ht="13.5" x14ac:dyDescent="0.25">
      <c r="B2" s="30"/>
    </row>
    <row r="3" spans="2:9" ht="13.5" x14ac:dyDescent="0.25">
      <c r="B3" s="30"/>
    </row>
    <row r="5" spans="2:9" ht="13.5" x14ac:dyDescent="0.25">
      <c r="B5" s="30" t="s">
        <v>45</v>
      </c>
    </row>
    <row r="6" spans="2:9" ht="13.5" x14ac:dyDescent="0.25">
      <c r="B6" s="30" t="s">
        <v>46</v>
      </c>
    </row>
    <row r="7" spans="2:9" ht="13.5" x14ac:dyDescent="0.25">
      <c r="B7" s="30" t="s">
        <v>47</v>
      </c>
    </row>
    <row r="8" spans="2:9" ht="13.5" x14ac:dyDescent="0.25">
      <c r="B8" s="30" t="s">
        <v>48</v>
      </c>
    </row>
    <row r="9" spans="2:9" ht="13.5" x14ac:dyDescent="0.25">
      <c r="B9" s="30"/>
    </row>
    <row r="11" spans="2:9" ht="22.5" x14ac:dyDescent="0.2">
      <c r="B11" s="31" t="s">
        <v>49</v>
      </c>
      <c r="C11" s="32" t="s">
        <v>50</v>
      </c>
      <c r="D11" s="32" t="s">
        <v>51</v>
      </c>
      <c r="E11" s="32" t="s">
        <v>52</v>
      </c>
      <c r="F11" s="33" t="s">
        <v>53</v>
      </c>
      <c r="H11" s="62" t="s">
        <v>54</v>
      </c>
      <c r="I11" s="62"/>
    </row>
    <row r="12" spans="2:9" x14ac:dyDescent="0.2">
      <c r="B12" s="34">
        <v>1</v>
      </c>
      <c r="C12" s="35" t="s">
        <v>55</v>
      </c>
      <c r="D12" s="35">
        <v>120</v>
      </c>
      <c r="E12" s="35">
        <v>100</v>
      </c>
      <c r="F12" s="36">
        <f>IF(E12&gt;=D12,"zaplacono",D12-E12)</f>
        <v>20</v>
      </c>
      <c r="H12" s="37" t="s">
        <v>56</v>
      </c>
      <c r="I12" s="38">
        <f>SUM(E12:E34)</f>
        <v>1745</v>
      </c>
    </row>
    <row r="13" spans="2:9" ht="22.5" x14ac:dyDescent="0.2">
      <c r="B13" s="34">
        <v>2</v>
      </c>
      <c r="C13" s="35" t="s">
        <v>57</v>
      </c>
      <c r="D13" s="35">
        <v>150</v>
      </c>
      <c r="E13" s="35">
        <v>50</v>
      </c>
      <c r="F13" s="36">
        <f t="shared" ref="F13:F34" si="0">IF(E13&gt;=D13,"zaplacono",D13-E13)</f>
        <v>100</v>
      </c>
      <c r="H13" s="39" t="s">
        <v>58</v>
      </c>
      <c r="I13" s="36">
        <f>AVERAGE(E12:E34)</f>
        <v>87.25</v>
      </c>
    </row>
    <row r="14" spans="2:9" ht="22.5" x14ac:dyDescent="0.2">
      <c r="B14" s="34">
        <v>3</v>
      </c>
      <c r="C14" s="35" t="s">
        <v>59</v>
      </c>
      <c r="D14" s="35">
        <v>100</v>
      </c>
      <c r="E14" s="35">
        <v>50</v>
      </c>
      <c r="F14" s="36">
        <f t="shared" si="0"/>
        <v>50</v>
      </c>
      <c r="H14" s="39" t="s">
        <v>60</v>
      </c>
      <c r="I14" s="36">
        <f>MAX(E12:E34)</f>
        <v>150</v>
      </c>
    </row>
    <row r="15" spans="2:9" ht="22.5" x14ac:dyDescent="0.2">
      <c r="B15" s="34">
        <v>4</v>
      </c>
      <c r="C15" s="35" t="s">
        <v>61</v>
      </c>
      <c r="D15" s="35">
        <v>200</v>
      </c>
      <c r="E15" s="35">
        <v>100</v>
      </c>
      <c r="F15" s="36">
        <f t="shared" si="0"/>
        <v>100</v>
      </c>
      <c r="H15" s="40" t="s">
        <v>62</v>
      </c>
      <c r="I15" s="41">
        <f>MIN(E12:E34)</f>
        <v>45</v>
      </c>
    </row>
    <row r="16" spans="2:9" x14ac:dyDescent="0.2">
      <c r="B16" s="34">
        <v>5</v>
      </c>
      <c r="C16" s="35" t="s">
        <v>63</v>
      </c>
      <c r="D16" s="35">
        <v>100</v>
      </c>
      <c r="E16" s="35">
        <v>50</v>
      </c>
      <c r="F16" s="36">
        <f t="shared" si="0"/>
        <v>50</v>
      </c>
    </row>
    <row r="17" spans="2:9" x14ac:dyDescent="0.2">
      <c r="B17" s="34">
        <v>6</v>
      </c>
      <c r="C17" s="35" t="s">
        <v>64</v>
      </c>
      <c r="D17" s="35">
        <v>165</v>
      </c>
      <c r="E17" s="35">
        <v>100</v>
      </c>
      <c r="F17" s="36">
        <f t="shared" si="0"/>
        <v>65</v>
      </c>
      <c r="H17" s="62" t="s">
        <v>65</v>
      </c>
      <c r="I17" s="62"/>
    </row>
    <row r="18" spans="2:9" x14ac:dyDescent="0.2">
      <c r="B18" s="34">
        <v>7</v>
      </c>
      <c r="C18" s="35" t="s">
        <v>66</v>
      </c>
      <c r="D18" s="35">
        <v>220</v>
      </c>
      <c r="E18" s="35">
        <v>50</v>
      </c>
      <c r="F18" s="36">
        <f t="shared" si="0"/>
        <v>170</v>
      </c>
      <c r="H18" s="37" t="s">
        <v>67</v>
      </c>
      <c r="I18" s="38">
        <f>COUNTA(E12:E34)</f>
        <v>20</v>
      </c>
    </row>
    <row r="19" spans="2:9" ht="22.5" x14ac:dyDescent="0.2">
      <c r="B19" s="34">
        <v>8</v>
      </c>
      <c r="C19" s="35" t="s">
        <v>68</v>
      </c>
      <c r="D19" s="35">
        <v>100</v>
      </c>
      <c r="E19" s="35">
        <v>45</v>
      </c>
      <c r="F19" s="36">
        <f t="shared" si="0"/>
        <v>55</v>
      </c>
      <c r="H19" s="40" t="s">
        <v>69</v>
      </c>
      <c r="I19" s="41">
        <f>COUNTBLANK(E12:E34)</f>
        <v>3</v>
      </c>
    </row>
    <row r="20" spans="2:9" x14ac:dyDescent="0.2">
      <c r="B20" s="34">
        <v>9</v>
      </c>
      <c r="C20" s="35" t="s">
        <v>70</v>
      </c>
      <c r="D20" s="35">
        <v>150</v>
      </c>
      <c r="E20" s="35">
        <v>150</v>
      </c>
      <c r="F20" s="36" t="str">
        <f t="shared" si="0"/>
        <v>zaplacono</v>
      </c>
    </row>
    <row r="21" spans="2:9" x14ac:dyDescent="0.2">
      <c r="B21" s="34">
        <v>10</v>
      </c>
      <c r="C21" s="35" t="s">
        <v>42</v>
      </c>
      <c r="D21" s="35">
        <v>100</v>
      </c>
      <c r="E21" s="35">
        <v>50</v>
      </c>
      <c r="F21" s="36">
        <f t="shared" si="0"/>
        <v>50</v>
      </c>
    </row>
    <row r="22" spans="2:9" x14ac:dyDescent="0.2">
      <c r="B22" s="34">
        <v>11</v>
      </c>
      <c r="C22" s="35" t="s">
        <v>71</v>
      </c>
      <c r="D22" s="35">
        <v>180</v>
      </c>
      <c r="E22" s="35"/>
      <c r="F22" s="36">
        <f t="shared" si="0"/>
        <v>180</v>
      </c>
    </row>
    <row r="23" spans="2:9" x14ac:dyDescent="0.2">
      <c r="B23" s="34">
        <v>12</v>
      </c>
      <c r="C23" s="35" t="s">
        <v>72</v>
      </c>
      <c r="D23" s="35">
        <v>130</v>
      </c>
      <c r="E23" s="35">
        <v>130</v>
      </c>
      <c r="F23" s="36" t="str">
        <f t="shared" si="0"/>
        <v>zaplacono</v>
      </c>
    </row>
    <row r="24" spans="2:9" x14ac:dyDescent="0.2">
      <c r="B24" s="34">
        <v>13</v>
      </c>
      <c r="C24" s="35" t="s">
        <v>73</v>
      </c>
      <c r="D24" s="35">
        <v>50</v>
      </c>
      <c r="E24" s="35"/>
      <c r="F24" s="36">
        <f t="shared" si="0"/>
        <v>50</v>
      </c>
    </row>
    <row r="25" spans="2:9" x14ac:dyDescent="0.2">
      <c r="B25" s="34">
        <v>14</v>
      </c>
      <c r="C25" s="35" t="s">
        <v>74</v>
      </c>
      <c r="D25" s="35">
        <v>100</v>
      </c>
      <c r="E25" s="35">
        <v>50</v>
      </c>
      <c r="F25" s="36">
        <f t="shared" si="0"/>
        <v>50</v>
      </c>
    </row>
    <row r="26" spans="2:9" x14ac:dyDescent="0.2">
      <c r="B26" s="34">
        <v>15</v>
      </c>
      <c r="C26" s="35" t="s">
        <v>75</v>
      </c>
      <c r="D26" s="35">
        <v>150</v>
      </c>
      <c r="E26" s="35">
        <v>100</v>
      </c>
      <c r="F26" s="36">
        <f t="shared" si="0"/>
        <v>50</v>
      </c>
    </row>
    <row r="27" spans="2:9" x14ac:dyDescent="0.2">
      <c r="B27" s="34">
        <v>16</v>
      </c>
      <c r="C27" s="35" t="s">
        <v>76</v>
      </c>
      <c r="D27" s="35">
        <v>200</v>
      </c>
      <c r="E27" s="35">
        <v>100</v>
      </c>
      <c r="F27" s="36">
        <f t="shared" si="0"/>
        <v>100</v>
      </c>
    </row>
    <row r="28" spans="2:9" x14ac:dyDescent="0.2">
      <c r="B28" s="34">
        <v>17</v>
      </c>
      <c r="C28" s="35" t="s">
        <v>77</v>
      </c>
      <c r="D28" s="35">
        <v>160</v>
      </c>
      <c r="E28" s="35">
        <v>150</v>
      </c>
      <c r="F28" s="36">
        <f t="shared" si="0"/>
        <v>10</v>
      </c>
    </row>
    <row r="29" spans="2:9" x14ac:dyDescent="0.2">
      <c r="B29" s="34">
        <v>18</v>
      </c>
      <c r="C29" s="35" t="s">
        <v>78</v>
      </c>
      <c r="D29" s="35">
        <v>100</v>
      </c>
      <c r="E29" s="35"/>
      <c r="F29" s="36">
        <f t="shared" si="0"/>
        <v>100</v>
      </c>
    </row>
    <row r="30" spans="2:9" x14ac:dyDescent="0.2">
      <c r="B30" s="34">
        <v>19</v>
      </c>
      <c r="C30" s="35" t="s">
        <v>79</v>
      </c>
      <c r="D30" s="35">
        <v>50</v>
      </c>
      <c r="E30" s="35">
        <v>50</v>
      </c>
      <c r="F30" s="36" t="str">
        <f t="shared" si="0"/>
        <v>zaplacono</v>
      </c>
    </row>
    <row r="31" spans="2:9" x14ac:dyDescent="0.2">
      <c r="B31" s="34">
        <v>20</v>
      </c>
      <c r="C31" s="35" t="s">
        <v>80</v>
      </c>
      <c r="D31" s="35">
        <v>120</v>
      </c>
      <c r="E31" s="35">
        <v>120</v>
      </c>
      <c r="F31" s="36" t="str">
        <f t="shared" si="0"/>
        <v>zaplacono</v>
      </c>
    </row>
    <row r="32" spans="2:9" x14ac:dyDescent="0.2">
      <c r="B32" s="34">
        <v>21</v>
      </c>
      <c r="C32" s="35" t="s">
        <v>81</v>
      </c>
      <c r="D32" s="35">
        <v>100</v>
      </c>
      <c r="E32" s="35">
        <v>100</v>
      </c>
      <c r="F32" s="36" t="str">
        <f t="shared" si="0"/>
        <v>zaplacono</v>
      </c>
    </row>
    <row r="33" spans="2:6" x14ac:dyDescent="0.2">
      <c r="B33" s="34">
        <v>22</v>
      </c>
      <c r="C33" s="35" t="s">
        <v>82</v>
      </c>
      <c r="D33" s="35">
        <v>210</v>
      </c>
      <c r="E33" s="35">
        <v>50</v>
      </c>
      <c r="F33" s="36">
        <f t="shared" si="0"/>
        <v>160</v>
      </c>
    </row>
    <row r="34" spans="2:6" x14ac:dyDescent="0.2">
      <c r="B34" s="42">
        <v>23</v>
      </c>
      <c r="C34" s="43" t="s">
        <v>83</v>
      </c>
      <c r="D34" s="43">
        <v>150</v>
      </c>
      <c r="E34" s="43">
        <v>150</v>
      </c>
      <c r="F34" s="36" t="str">
        <f t="shared" si="0"/>
        <v>zaplacono</v>
      </c>
    </row>
  </sheetData>
  <mergeCells count="2">
    <mergeCell ref="H11:I11"/>
    <mergeCell ref="H17:I17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7"/>
  <sheetViews>
    <sheetView showGridLines="0" workbookViewId="0">
      <selection activeCell="F19" sqref="F19"/>
    </sheetView>
  </sheetViews>
  <sheetFormatPr defaultRowHeight="12.75" x14ac:dyDescent="0.2"/>
  <cols>
    <col min="3" max="3" width="11.85546875" customWidth="1"/>
    <col min="4" max="4" width="14.140625" customWidth="1"/>
    <col min="5" max="5" width="10.85546875" customWidth="1"/>
    <col min="6" max="6" width="11.85546875" customWidth="1"/>
    <col min="7" max="7" width="12.7109375" customWidth="1"/>
  </cols>
  <sheetData>
    <row r="2" spans="2:7" x14ac:dyDescent="0.2">
      <c r="B2" s="44" t="s">
        <v>84</v>
      </c>
    </row>
    <row r="3" spans="2:7" x14ac:dyDescent="0.2">
      <c r="B3" s="44" t="s">
        <v>85</v>
      </c>
    </row>
    <row r="6" spans="2:7" ht="46.5" customHeight="1" x14ac:dyDescent="0.2">
      <c r="B6" s="63" t="s">
        <v>86</v>
      </c>
      <c r="C6" s="63"/>
      <c r="D6" s="45" t="s">
        <v>87</v>
      </c>
      <c r="E6" s="46" t="s">
        <v>88</v>
      </c>
      <c r="F6" s="47" t="s">
        <v>89</v>
      </c>
      <c r="G6" s="48" t="s">
        <v>90</v>
      </c>
    </row>
    <row r="7" spans="2:7" x14ac:dyDescent="0.2">
      <c r="B7" s="64">
        <v>5</v>
      </c>
      <c r="C7" s="64"/>
      <c r="D7" s="73">
        <f>B7*$D$15</f>
        <v>6</v>
      </c>
      <c r="E7" s="69">
        <f>135%*D7</f>
        <v>8.1000000000000014</v>
      </c>
      <c r="F7" s="69">
        <f>150%*D7</f>
        <v>9</v>
      </c>
      <c r="G7" s="70">
        <f>AVERAGE(D7:F7)</f>
        <v>7.7</v>
      </c>
    </row>
    <row r="8" spans="2:7" x14ac:dyDescent="0.2">
      <c r="B8" s="64">
        <v>12</v>
      </c>
      <c r="C8" s="64"/>
      <c r="D8" s="73">
        <f t="shared" ref="D8:D13" si="0">B8*$D$15</f>
        <v>14.399999999999999</v>
      </c>
      <c r="E8" s="69">
        <f t="shared" ref="E8:E14" si="1">135%*D8</f>
        <v>19.439999999999998</v>
      </c>
      <c r="F8" s="69">
        <f t="shared" ref="F8:F14" si="2">150%*D8</f>
        <v>21.599999999999998</v>
      </c>
      <c r="G8" s="70">
        <f t="shared" ref="G8:G14" si="3">AVERAGE(D8:F8)</f>
        <v>18.48</v>
      </c>
    </row>
    <row r="9" spans="2:7" x14ac:dyDescent="0.2">
      <c r="B9" s="64">
        <v>11</v>
      </c>
      <c r="C9" s="64"/>
      <c r="D9" s="73">
        <f t="shared" si="0"/>
        <v>13.2</v>
      </c>
      <c r="E9" s="69">
        <f t="shared" si="1"/>
        <v>17.82</v>
      </c>
      <c r="F9" s="69">
        <f t="shared" si="2"/>
        <v>19.799999999999997</v>
      </c>
      <c r="G9" s="70">
        <f t="shared" si="3"/>
        <v>16.939999999999998</v>
      </c>
    </row>
    <row r="10" spans="2:7" x14ac:dyDescent="0.2">
      <c r="B10" s="64">
        <v>125</v>
      </c>
      <c r="C10" s="64"/>
      <c r="D10" s="73">
        <f t="shared" si="0"/>
        <v>150</v>
      </c>
      <c r="E10" s="69">
        <f t="shared" si="1"/>
        <v>202.5</v>
      </c>
      <c r="F10" s="69">
        <f t="shared" si="2"/>
        <v>225</v>
      </c>
      <c r="G10" s="70">
        <f t="shared" si="3"/>
        <v>192.5</v>
      </c>
    </row>
    <row r="11" spans="2:7" x14ac:dyDescent="0.2">
      <c r="B11" s="64">
        <v>15</v>
      </c>
      <c r="C11" s="64"/>
      <c r="D11" s="73">
        <f t="shared" si="0"/>
        <v>18</v>
      </c>
      <c r="E11" s="69">
        <f t="shared" si="1"/>
        <v>24.3</v>
      </c>
      <c r="F11" s="69">
        <f t="shared" si="2"/>
        <v>27</v>
      </c>
      <c r="G11" s="70">
        <f t="shared" si="3"/>
        <v>23.099999999999998</v>
      </c>
    </row>
    <row r="12" spans="2:7" x14ac:dyDescent="0.2">
      <c r="B12" s="64">
        <v>65</v>
      </c>
      <c r="C12" s="64"/>
      <c r="D12" s="73">
        <f t="shared" si="0"/>
        <v>78</v>
      </c>
      <c r="E12" s="69">
        <f t="shared" si="1"/>
        <v>105.30000000000001</v>
      </c>
      <c r="F12" s="69">
        <f t="shared" si="2"/>
        <v>117</v>
      </c>
      <c r="G12" s="70">
        <f t="shared" si="3"/>
        <v>100.10000000000001</v>
      </c>
    </row>
    <row r="13" spans="2:7" x14ac:dyDescent="0.2">
      <c r="B13" s="64">
        <v>325</v>
      </c>
      <c r="C13" s="64"/>
      <c r="D13" s="73">
        <f t="shared" si="0"/>
        <v>390</v>
      </c>
      <c r="E13" s="69">
        <f t="shared" si="1"/>
        <v>526.5</v>
      </c>
      <c r="F13" s="69">
        <f t="shared" si="2"/>
        <v>585</v>
      </c>
      <c r="G13" s="70">
        <f t="shared" si="3"/>
        <v>500.5</v>
      </c>
    </row>
    <row r="14" spans="2:7" x14ac:dyDescent="0.2">
      <c r="B14" s="65" t="s">
        <v>0</v>
      </c>
      <c r="C14" s="65"/>
      <c r="D14" s="71">
        <f>SUM(D7:D13)</f>
        <v>669.6</v>
      </c>
      <c r="E14" s="71">
        <f t="shared" si="1"/>
        <v>903.96</v>
      </c>
      <c r="F14" s="71">
        <f t="shared" si="2"/>
        <v>1004.4000000000001</v>
      </c>
      <c r="G14" s="72">
        <f t="shared" si="3"/>
        <v>859.32</v>
      </c>
    </row>
    <row r="15" spans="2:7" x14ac:dyDescent="0.2">
      <c r="B15" t="s">
        <v>91</v>
      </c>
      <c r="D15" s="49">
        <v>1.2</v>
      </c>
    </row>
    <row r="17" spans="2:7" x14ac:dyDescent="0.2">
      <c r="B17" s="50" t="s">
        <v>92</v>
      </c>
      <c r="C17" s="50"/>
      <c r="D17" s="50"/>
      <c r="E17" s="50"/>
      <c r="F17" s="50"/>
      <c r="G17" s="50"/>
    </row>
    <row r="19" spans="2:7" ht="40.5" customHeight="1" x14ac:dyDescent="0.2">
      <c r="B19" s="66" t="s">
        <v>93</v>
      </c>
      <c r="C19" s="66"/>
      <c r="D19" s="66"/>
      <c r="E19" s="66"/>
      <c r="F19" s="51">
        <f>E10+30%*D10</f>
        <v>247.5</v>
      </c>
    </row>
    <row r="27" spans="2:7" ht="12.75" customHeight="1" x14ac:dyDescent="0.2"/>
  </sheetData>
  <mergeCells count="10">
    <mergeCell ref="B19:E19"/>
    <mergeCell ref="B10:C10"/>
    <mergeCell ref="B11:C11"/>
    <mergeCell ref="B12:C12"/>
    <mergeCell ref="B13:C13"/>
    <mergeCell ref="B6:C6"/>
    <mergeCell ref="B7:C7"/>
    <mergeCell ref="B8:C8"/>
    <mergeCell ref="B9:C9"/>
    <mergeCell ref="B14:C14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tabSelected="1" workbookViewId="0">
      <selection activeCell="J15" sqref="J15"/>
    </sheetView>
  </sheetViews>
  <sheetFormatPr defaultRowHeight="12.75" x14ac:dyDescent="0.2"/>
  <cols>
    <col min="1" max="1" width="35" customWidth="1"/>
    <col min="2" max="2" width="20.85546875" customWidth="1"/>
    <col min="5" max="5" width="31.85546875" customWidth="1"/>
    <col min="6" max="6" width="18.7109375" customWidth="1"/>
    <col min="7" max="7" width="17.28515625" customWidth="1"/>
  </cols>
  <sheetData>
    <row r="1" spans="1:8" x14ac:dyDescent="0.2">
      <c r="A1" s="58" t="s">
        <v>95</v>
      </c>
      <c r="B1" s="58" t="s">
        <v>96</v>
      </c>
      <c r="C1" s="58" t="s">
        <v>97</v>
      </c>
      <c r="D1" s="58" t="s">
        <v>106</v>
      </c>
      <c r="E1" s="58" t="s">
        <v>107</v>
      </c>
      <c r="F1" s="58" t="s">
        <v>108</v>
      </c>
      <c r="G1" s="58" t="s">
        <v>109</v>
      </c>
      <c r="H1" s="58" t="s">
        <v>114</v>
      </c>
    </row>
    <row r="2" spans="1:8" x14ac:dyDescent="0.2">
      <c r="A2" s="55" t="s">
        <v>98</v>
      </c>
      <c r="B2" s="55">
        <v>23</v>
      </c>
      <c r="C2" s="55">
        <v>600</v>
      </c>
      <c r="D2" s="55">
        <f>B2*$B$17</f>
        <v>5.0599999999999996</v>
      </c>
      <c r="E2" s="55">
        <f>B2+D2</f>
        <v>28.06</v>
      </c>
      <c r="F2" s="55">
        <f>E2*C2</f>
        <v>16836</v>
      </c>
      <c r="G2" s="55">
        <f>IF(E2&lt;=50,E2,IF(E2&gt;100,90%*E2,95%*E2))</f>
        <v>28.06</v>
      </c>
      <c r="H2" s="55">
        <f>E2-G2</f>
        <v>0</v>
      </c>
    </row>
    <row r="3" spans="1:8" x14ac:dyDescent="0.2">
      <c r="A3" s="55" t="s">
        <v>99</v>
      </c>
      <c r="B3" s="55">
        <v>11</v>
      </c>
      <c r="C3" s="55">
        <v>5000</v>
      </c>
      <c r="D3" s="55">
        <f t="shared" ref="D3:D12" si="0">B3*$B$17</f>
        <v>2.42</v>
      </c>
      <c r="E3" s="55">
        <f t="shared" ref="E3:E12" si="1">B3+D3</f>
        <v>13.42</v>
      </c>
      <c r="F3" s="55">
        <f t="shared" ref="F3:F12" si="2">E3*C3</f>
        <v>67100</v>
      </c>
      <c r="G3" s="55">
        <f t="shared" ref="G3:G12" si="3">IF(E3&lt;=50,E3,IF(E3&gt;100,90%*E3,95%*E3))</f>
        <v>13.42</v>
      </c>
      <c r="H3" s="55">
        <f t="shared" ref="H3:H12" si="4">E3-G3</f>
        <v>0</v>
      </c>
    </row>
    <row r="4" spans="1:8" x14ac:dyDescent="0.2">
      <c r="A4" s="55" t="s">
        <v>110</v>
      </c>
      <c r="B4" s="55">
        <v>675</v>
      </c>
      <c r="C4" s="55">
        <v>5</v>
      </c>
      <c r="D4" s="55">
        <f t="shared" si="0"/>
        <v>148.5</v>
      </c>
      <c r="E4" s="55">
        <f t="shared" si="1"/>
        <v>823.5</v>
      </c>
      <c r="F4" s="55">
        <f t="shared" si="2"/>
        <v>4117.5</v>
      </c>
      <c r="G4" s="55">
        <f t="shared" si="3"/>
        <v>741.15</v>
      </c>
      <c r="H4" s="55">
        <f t="shared" si="4"/>
        <v>82.350000000000023</v>
      </c>
    </row>
    <row r="5" spans="1:8" x14ac:dyDescent="0.2">
      <c r="A5" s="55" t="s">
        <v>100</v>
      </c>
      <c r="B5" s="55">
        <v>26</v>
      </c>
      <c r="C5" s="55">
        <v>56</v>
      </c>
      <c r="D5" s="55">
        <f t="shared" si="0"/>
        <v>5.72</v>
      </c>
      <c r="E5" s="55">
        <f t="shared" si="1"/>
        <v>31.72</v>
      </c>
      <c r="F5" s="55">
        <f t="shared" si="2"/>
        <v>1776.32</v>
      </c>
      <c r="G5" s="55">
        <f t="shared" si="3"/>
        <v>31.72</v>
      </c>
      <c r="H5" s="55">
        <f t="shared" si="4"/>
        <v>0</v>
      </c>
    </row>
    <row r="6" spans="1:8" x14ac:dyDescent="0.2">
      <c r="A6" s="55" t="s">
        <v>101</v>
      </c>
      <c r="B6" s="55">
        <v>7</v>
      </c>
      <c r="C6" s="55">
        <v>678</v>
      </c>
      <c r="D6" s="55">
        <f t="shared" si="0"/>
        <v>1.54</v>
      </c>
      <c r="E6" s="55">
        <f t="shared" si="1"/>
        <v>8.5399999999999991</v>
      </c>
      <c r="F6" s="55">
        <f t="shared" si="2"/>
        <v>5790.119999999999</v>
      </c>
      <c r="G6" s="55">
        <f t="shared" si="3"/>
        <v>8.5399999999999991</v>
      </c>
      <c r="H6" s="55">
        <f t="shared" si="4"/>
        <v>0</v>
      </c>
    </row>
    <row r="7" spans="1:8" x14ac:dyDescent="0.2">
      <c r="A7" s="55" t="s">
        <v>102</v>
      </c>
      <c r="B7" s="55">
        <v>1.5</v>
      </c>
      <c r="C7" s="55">
        <v>700</v>
      </c>
      <c r="D7" s="55">
        <f t="shared" si="0"/>
        <v>0.33</v>
      </c>
      <c r="E7" s="55">
        <f t="shared" si="1"/>
        <v>1.83</v>
      </c>
      <c r="F7" s="55">
        <f t="shared" si="2"/>
        <v>1281</v>
      </c>
      <c r="G7" s="55">
        <f t="shared" si="3"/>
        <v>1.83</v>
      </c>
      <c r="H7" s="55">
        <f t="shared" si="4"/>
        <v>0</v>
      </c>
    </row>
    <row r="8" spans="1:8" ht="12" customHeight="1" x14ac:dyDescent="0.2">
      <c r="A8" s="55" t="s">
        <v>103</v>
      </c>
      <c r="B8" s="55">
        <v>4500</v>
      </c>
      <c r="C8" s="55">
        <v>2</v>
      </c>
      <c r="D8" s="55">
        <f t="shared" si="0"/>
        <v>990</v>
      </c>
      <c r="E8" s="55">
        <f t="shared" si="1"/>
        <v>5490</v>
      </c>
      <c r="F8" s="55">
        <f t="shared" si="2"/>
        <v>10980</v>
      </c>
      <c r="G8" s="55">
        <f t="shared" si="3"/>
        <v>4941</v>
      </c>
      <c r="H8" s="55">
        <f t="shared" si="4"/>
        <v>549</v>
      </c>
    </row>
    <row r="9" spans="1:8" x14ac:dyDescent="0.2">
      <c r="A9" s="55" t="s">
        <v>112</v>
      </c>
      <c r="B9" s="55">
        <v>68</v>
      </c>
      <c r="C9" s="55">
        <v>567</v>
      </c>
      <c r="D9" s="55">
        <f t="shared" si="0"/>
        <v>14.96</v>
      </c>
      <c r="E9" s="55">
        <f t="shared" si="1"/>
        <v>82.960000000000008</v>
      </c>
      <c r="F9" s="55">
        <f t="shared" si="2"/>
        <v>47038.320000000007</v>
      </c>
      <c r="G9" s="55">
        <f t="shared" si="3"/>
        <v>78.811999999999998</v>
      </c>
      <c r="H9" s="55">
        <f t="shared" si="4"/>
        <v>4.1480000000000103</v>
      </c>
    </row>
    <row r="10" spans="1:8" x14ac:dyDescent="0.2">
      <c r="A10" s="55" t="s">
        <v>111</v>
      </c>
      <c r="B10" s="55">
        <v>45</v>
      </c>
      <c r="C10" s="55">
        <v>10</v>
      </c>
      <c r="D10" s="55">
        <f t="shared" si="0"/>
        <v>9.9</v>
      </c>
      <c r="E10" s="55">
        <f t="shared" si="1"/>
        <v>54.9</v>
      </c>
      <c r="F10" s="55">
        <f t="shared" si="2"/>
        <v>549</v>
      </c>
      <c r="G10" s="55">
        <f t="shared" si="3"/>
        <v>52.154999999999994</v>
      </c>
      <c r="H10" s="55">
        <f t="shared" si="4"/>
        <v>2.7450000000000045</v>
      </c>
    </row>
    <row r="11" spans="1:8" x14ac:dyDescent="0.2">
      <c r="A11" s="55" t="s">
        <v>104</v>
      </c>
      <c r="B11" s="55">
        <v>76</v>
      </c>
      <c r="C11" s="55">
        <v>100</v>
      </c>
      <c r="D11" s="55">
        <f t="shared" si="0"/>
        <v>16.72</v>
      </c>
      <c r="E11" s="55">
        <f t="shared" si="1"/>
        <v>92.72</v>
      </c>
      <c r="F11" s="55">
        <f t="shared" si="2"/>
        <v>9272</v>
      </c>
      <c r="G11" s="55">
        <f t="shared" si="3"/>
        <v>88.083999999999989</v>
      </c>
      <c r="H11" s="55">
        <f t="shared" si="4"/>
        <v>4.6360000000000099</v>
      </c>
    </row>
    <row r="12" spans="1:8" x14ac:dyDescent="0.2">
      <c r="A12" s="55" t="s">
        <v>105</v>
      </c>
      <c r="B12" s="55">
        <v>358</v>
      </c>
      <c r="C12" s="55">
        <v>200</v>
      </c>
      <c r="D12" s="55">
        <f t="shared" si="0"/>
        <v>78.760000000000005</v>
      </c>
      <c r="E12" s="55">
        <f t="shared" si="1"/>
        <v>436.76</v>
      </c>
      <c r="F12" s="55">
        <f t="shared" si="2"/>
        <v>87352</v>
      </c>
      <c r="G12" s="55">
        <f t="shared" si="3"/>
        <v>393.084</v>
      </c>
      <c r="H12" s="55">
        <f t="shared" si="4"/>
        <v>43.675999999999988</v>
      </c>
    </row>
    <row r="16" spans="1:8" ht="13.5" thickBot="1" x14ac:dyDescent="0.25">
      <c r="B16" s="54"/>
    </row>
    <row r="17" spans="1:2" ht="13.5" thickBot="1" x14ac:dyDescent="0.25">
      <c r="A17" s="56" t="s">
        <v>106</v>
      </c>
      <c r="B17" s="57">
        <v>0.22</v>
      </c>
    </row>
    <row r="18" spans="1:2" x14ac:dyDescent="0.2">
      <c r="A18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10punktów</vt:lpstr>
      <vt:lpstr>20_punktów</vt:lpstr>
      <vt:lpstr>25 punktów</vt:lpstr>
      <vt:lpstr>20_ punktów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Sz</dc:creator>
  <cp:lastModifiedBy>S458</cp:lastModifiedBy>
  <cp:revision>1</cp:revision>
  <cp:lastPrinted>2009-03-12T07:39:43Z</cp:lastPrinted>
  <dcterms:created xsi:type="dcterms:W3CDTF">2000-01-15T07:05:31Z</dcterms:created>
  <dcterms:modified xsi:type="dcterms:W3CDTF">2025-11-12T10:05:40Z</dcterms:modified>
</cp:coreProperties>
</file>